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hidePivotFieldList="1"/>
  <mc:AlternateContent xmlns:mc="http://schemas.openxmlformats.org/markup-compatibility/2006">
    <mc:Choice Requires="x15">
      <x15ac:absPath xmlns:x15ac="http://schemas.microsoft.com/office/spreadsheetml/2010/11/ac" url="/Users/jordane/Dropbox/Cash Toolkit 2.0 Update/2-Proposals/CiE-ODK/3-Data and analysis/"/>
    </mc:Choice>
  </mc:AlternateContent>
  <bookViews>
    <workbookView xWindow="160" yWindow="460" windowWidth="24540" windowHeight="15420" activeTab="3"/>
  </bookViews>
  <sheets>
    <sheet name="About" sheetId="2" r:id="rId1"/>
    <sheet name="Data_Main" sheetId="1" r:id="rId2"/>
    <sheet name="Data_List" sheetId="4" r:id="rId3"/>
    <sheet name="Analysis" sheetId="3" r:id="rId4"/>
  </sheets>
  <definedNames>
    <definedName name="_xlnm._FilterDatabase" localSheetId="2" hidden="1">Data_List!$A$3:$BI$3</definedName>
    <definedName name="_xlnm._FilterDatabase" localSheetId="1" hidden="1">Data_Main!$A$3:$AA$3</definedName>
  </definedNames>
  <calcPr calcId="150001" concurrentCalc="0"/>
  <pivotCaches>
    <pivotCache cacheId="106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5" i="4" l="1"/>
  <c r="BI6" i="4"/>
  <c r="BI7" i="4"/>
  <c r="BI8" i="4"/>
  <c r="BI9" i="4"/>
  <c r="BI10" i="4"/>
  <c r="BI11" i="4"/>
  <c r="BI12" i="4"/>
  <c r="BI13" i="4"/>
  <c r="BI14" i="4"/>
  <c r="BI15" i="4"/>
  <c r="BI4" i="4"/>
  <c r="I43" i="3"/>
  <c r="I44" i="3"/>
  <c r="I45" i="3"/>
  <c r="J43" i="3"/>
  <c r="J44" i="3"/>
  <c r="J45" i="3"/>
  <c r="K43" i="3"/>
  <c r="K44" i="3"/>
  <c r="K45" i="3"/>
  <c r="L43" i="3"/>
  <c r="L44" i="3"/>
  <c r="L45" i="3"/>
  <c r="I46" i="3"/>
  <c r="J46" i="3"/>
  <c r="K46" i="3"/>
  <c r="L46" i="3"/>
  <c r="I47" i="3"/>
  <c r="J47" i="3"/>
  <c r="K47" i="3"/>
  <c r="L47" i="3"/>
  <c r="I48" i="3"/>
  <c r="J48" i="3"/>
  <c r="K48" i="3"/>
  <c r="L48" i="3"/>
  <c r="I49" i="3"/>
  <c r="J49" i="3"/>
  <c r="K49" i="3"/>
  <c r="L49" i="3"/>
  <c r="I50" i="3"/>
  <c r="J50" i="3"/>
  <c r="K50" i="3"/>
  <c r="L50" i="3"/>
  <c r="I51" i="3"/>
  <c r="J51" i="3"/>
  <c r="K51" i="3"/>
  <c r="L51" i="3"/>
  <c r="I52" i="3"/>
  <c r="J52" i="3"/>
  <c r="K52" i="3"/>
  <c r="L52" i="3"/>
  <c r="I53" i="3"/>
  <c r="J53" i="3"/>
  <c r="K53" i="3"/>
  <c r="L53" i="3"/>
  <c r="I54" i="3"/>
  <c r="J54" i="3"/>
  <c r="K54" i="3"/>
  <c r="L54" i="3"/>
  <c r="AA4" i="1"/>
  <c r="Z4" i="1"/>
</calcChain>
</file>

<file path=xl/sharedStrings.xml><?xml version="1.0" encoding="utf-8"?>
<sst xmlns="http://schemas.openxmlformats.org/spreadsheetml/2006/main" count="474" uniqueCount="227">
  <si>
    <t>start</t>
  </si>
  <si>
    <t>end</t>
  </si>
  <si>
    <t>report_date</t>
  </si>
  <si>
    <t>deviceid</t>
  </si>
  <si>
    <t>imei</t>
  </si>
  <si>
    <t>simserial</t>
  </si>
  <si>
    <t>phonenumber</t>
  </si>
  <si>
    <t>intro</t>
  </si>
  <si>
    <t>district</t>
  </si>
  <si>
    <t>reporter_name</t>
  </si>
  <si>
    <t>waybill_nb</t>
  </si>
  <si>
    <t>waybill_date</t>
  </si>
  <si>
    <t>delivery_date</t>
  </si>
  <si>
    <t>delivery_loc</t>
  </si>
  <si>
    <t>waybill_comment</t>
  </si>
  <si>
    <t>waybill_pic</t>
  </si>
  <si>
    <t>waybill_archived</t>
  </si>
  <si>
    <t>waybill_not_archived</t>
  </si>
  <si>
    <t>thanks</t>
  </si>
  <si>
    <t>meta/instanceID</t>
  </si>
  <si>
    <t>_id</t>
  </si>
  <si>
    <t>_uuid</t>
  </si>
  <si>
    <t>_submission_time</t>
  </si>
  <si>
    <t>_index</t>
  </si>
  <si>
    <t>_parent_table_name</t>
  </si>
  <si>
    <t>_parent_index</t>
  </si>
  <si>
    <t>_tags</t>
  </si>
  <si>
    <t>_notes</t>
  </si>
  <si>
    <t>_version</t>
  </si>
  <si>
    <t>_duration</t>
  </si>
  <si>
    <t>_submitted_by</t>
  </si>
  <si>
    <t>District1</t>
  </si>
  <si>
    <t>yes</t>
  </si>
  <si>
    <t>Instructions to analyse data collected with ODK</t>
  </si>
  <si>
    <t>There are 2 options to analyse the data collected:</t>
  </si>
  <si>
    <r>
      <rPr>
        <b/>
        <sz val="12"/>
        <color theme="0" tint="-0.499984740745262"/>
        <rFont val="Arial"/>
      </rPr>
      <t>a-</t>
    </r>
    <r>
      <rPr>
        <sz val="12"/>
        <color theme="0" tint="-0.499984740745262"/>
        <rFont val="Arial"/>
      </rPr>
      <t xml:space="preserve"> with the web platform directly where each form is linked to automated tables and charts</t>
    </r>
  </si>
  <si>
    <r>
      <rPr>
        <b/>
        <sz val="12"/>
        <color theme="0" tint="-0.499984740745262"/>
        <rFont val="Arial"/>
      </rPr>
      <t>b-</t>
    </r>
    <r>
      <rPr>
        <sz val="12"/>
        <color theme="0" tint="-0.499984740745262"/>
        <rFont val="Arial"/>
      </rPr>
      <t xml:space="preserve"> in excel through pivot tables as some examples are shown in the "Analyse" tab, see below steps to follow:</t>
    </r>
  </si>
  <si>
    <t>Export the data from the website platform in xls format</t>
  </si>
  <si>
    <t>Copy/Paste the data only, without the titles, to the "Data_Main" and "Data_List" tabs</t>
  </si>
  <si>
    <t>"Data" tab legend</t>
  </si>
  <si>
    <t>data</t>
  </si>
  <si>
    <t>not needed</t>
  </si>
  <si>
    <t>formula</t>
  </si>
  <si>
    <t>In the "Analysis" tab, Refresh All the pivot tables to update the results</t>
  </si>
  <si>
    <t>GENERAL INFORMATION</t>
  </si>
  <si>
    <t>Date of the report</t>
  </si>
  <si>
    <t>District</t>
  </si>
  <si>
    <t>Name of the reporter</t>
  </si>
  <si>
    <t>FORMULA</t>
  </si>
  <si>
    <t>Interview duration</t>
  </si>
  <si>
    <t>MOBILE DEVICE INFO</t>
  </si>
  <si>
    <t>CLOSING</t>
  </si>
  <si>
    <t>Waybill number</t>
  </si>
  <si>
    <t>Waybill date</t>
  </si>
  <si>
    <t>Delivery date</t>
  </si>
  <si>
    <t>Delivery location</t>
  </si>
  <si>
    <t>WAYBILL INFO</t>
  </si>
  <si>
    <t>ITEMS DETAILS</t>
  </si>
  <si>
    <t>Nb of blanket planned</t>
  </si>
  <si>
    <t>Nb of blanket received</t>
  </si>
  <si>
    <t>Nb of blanket missing</t>
  </si>
  <si>
    <t>Blanket comments</t>
  </si>
  <si>
    <t>Nb of tarp planned</t>
  </si>
  <si>
    <t>Nb of tarp received</t>
  </si>
  <si>
    <t>Nb of tarp missing</t>
  </si>
  <si>
    <t>Tarp comments</t>
  </si>
  <si>
    <t>Nb of jerrycan planned</t>
  </si>
  <si>
    <t>Nb of jerrycan received</t>
  </si>
  <si>
    <t>Nb of jerrycan missing</t>
  </si>
  <si>
    <t>Jerrycan comments</t>
  </si>
  <si>
    <t>Nb of STK planned</t>
  </si>
  <si>
    <t>Nb of STK received</t>
  </si>
  <si>
    <t>Nb of STK missing</t>
  </si>
  <si>
    <t>STK comments</t>
  </si>
  <si>
    <t>Nb of HygKit planned</t>
  </si>
  <si>
    <t>Nb of HygKit received</t>
  </si>
  <si>
    <t>Nb of HygKit missing</t>
  </si>
  <si>
    <t>HygKit comments</t>
  </si>
  <si>
    <t>Nb of KitSet planned</t>
  </si>
  <si>
    <t>Nb of KitSet received</t>
  </si>
  <si>
    <t>Nb of KitSet missing</t>
  </si>
  <si>
    <t>KitSet comments</t>
  </si>
  <si>
    <t>Nb of MosNet planned</t>
  </si>
  <si>
    <t>Nb of MosNet received</t>
  </si>
  <si>
    <t>Nb of MosNet missing</t>
  </si>
  <si>
    <t>MosNet comments</t>
  </si>
  <si>
    <t>Nb of tent planned</t>
  </si>
  <si>
    <t>Nb of tent received</t>
  </si>
  <si>
    <t>Nb of tent missing</t>
  </si>
  <si>
    <t>Tent comments</t>
  </si>
  <si>
    <t>WAYBILL CLOSURE</t>
  </si>
  <si>
    <t>Delivery comment</t>
  </si>
  <si>
    <t>Waybill picture</t>
  </si>
  <si>
    <t>Waybill archived at local branch</t>
  </si>
  <si>
    <t>If not, where</t>
  </si>
  <si>
    <t>Analysis</t>
  </si>
  <si>
    <t>Title</t>
  </si>
  <si>
    <t>Action</t>
  </si>
  <si>
    <t>Pivot table</t>
  </si>
  <si>
    <t>Transfer to M4_5_5_2 Reconciliation tool, "NFI" tab</t>
  </si>
  <si>
    <t>Waybills per date</t>
  </si>
  <si>
    <t>(blank)</t>
  </si>
  <si>
    <t>Grand Total</t>
  </si>
  <si>
    <t>Received</t>
  </si>
  <si>
    <t>blanket</t>
  </si>
  <si>
    <t>tarp</t>
  </si>
  <si>
    <t>jerrycan</t>
  </si>
  <si>
    <t>stk</t>
  </si>
  <si>
    <t>hygienekit</t>
  </si>
  <si>
    <t>kitchenset</t>
  </si>
  <si>
    <t>mosquitonet</t>
  </si>
  <si>
    <t>tent</t>
  </si>
  <si>
    <t>(All)</t>
  </si>
  <si>
    <t>Missing</t>
  </si>
  <si>
    <t>Missing items</t>
  </si>
  <si>
    <t>Follow-up</t>
  </si>
  <si>
    <t>Ensure missing items are well informed to Logistics, writing down the delta &amp; comment on each waybill</t>
  </si>
  <si>
    <t>Comment to follow-up, picture to archive and track original document</t>
  </si>
  <si>
    <t>25424</t>
  </si>
  <si>
    <t>no</t>
  </si>
  <si>
    <t>Do not overlap formula</t>
  </si>
  <si>
    <t>Calculation table</t>
  </si>
  <si>
    <t>waybill_list/waybill_nb</t>
  </si>
  <si>
    <t>waybill_list/waybill_date</t>
  </si>
  <si>
    <t>waybill_list/delivery_date</t>
  </si>
  <si>
    <t>waybill_list/delivery_loc</t>
  </si>
  <si>
    <t>waybill_list/items</t>
  </si>
  <si>
    <t>waybill_list/items/blanket</t>
  </si>
  <si>
    <t>waybill_list/items/hygienekit</t>
  </si>
  <si>
    <t>waybill_list/items/jerrycan</t>
  </si>
  <si>
    <t>waybill_list/items/kitchenset</t>
  </si>
  <si>
    <t>waybill_list/items/mosquitonet</t>
  </si>
  <si>
    <t>waybill_list/items/stk</t>
  </si>
  <si>
    <t>waybill_list/items/tarpaulin</t>
  </si>
  <si>
    <t>waybill_list/items/tent</t>
  </si>
  <si>
    <t>waybill_list/blanket/blanket_planned</t>
  </si>
  <si>
    <t>waybill_list/blanket/blanket_received</t>
  </si>
  <si>
    <t>waybill_list/blanket/blanket_missing</t>
  </si>
  <si>
    <t>waybill_list/blanket/blankets_comment</t>
  </si>
  <si>
    <t>waybill_list/tarpaulin/tarp_planned</t>
  </si>
  <si>
    <t>waybill_list/tarpaulin/tarp_received</t>
  </si>
  <si>
    <t>waybill_list/tarpaulin/tarp_missing</t>
  </si>
  <si>
    <t>waybill_list/tarpaulin/tarp_comment</t>
  </si>
  <si>
    <t>waybill_list/jerrycan/jerrycan_planned</t>
  </si>
  <si>
    <t>waybill_list/jerrycan/jerrycan_received</t>
  </si>
  <si>
    <t>waybill_list/jerrycan/jerrycan_missing</t>
  </si>
  <si>
    <t>waybill_list/jerrycan/jerrycan_comment</t>
  </si>
  <si>
    <t>waybill_list/stk/stk_planned</t>
  </si>
  <si>
    <t>waybill_list/stk/stk_received</t>
  </si>
  <si>
    <t>waybill_list/stk/stk_missing</t>
  </si>
  <si>
    <t>waybill_list/stk/stk_comment</t>
  </si>
  <si>
    <t>waybill_list/hygienekit/hygienekit_planned</t>
  </si>
  <si>
    <t>waybill_list/hygienekit/hygienekit_received</t>
  </si>
  <si>
    <t>waybill_list/hygienekit/hygienekit_missing</t>
  </si>
  <si>
    <t>waybill_list/hygienekit/hygienekit_comment</t>
  </si>
  <si>
    <t>waybill_list/kitchenset/kitchenset_planned</t>
  </si>
  <si>
    <t>waybill_list/kitchenset/kitchenset_received</t>
  </si>
  <si>
    <t>waybill_list/kitchenset/kitchenset_missing</t>
  </si>
  <si>
    <t>waybill_list/kitchenset/kitchenset_comment</t>
  </si>
  <si>
    <t>waybill_list/mosquitonet/mosquitonet_planned</t>
  </si>
  <si>
    <t>waybill_list/mosquitonet/mosquitonet_received</t>
  </si>
  <si>
    <t>waybill_list/mosquitonet/mosquitonet_missing</t>
  </si>
  <si>
    <t>waybill_list/mosquitonet/mosquitonet_comment</t>
  </si>
  <si>
    <t>waybill_list/tent/tent_planned</t>
  </si>
  <si>
    <t>waybill_list/tent/tent_received</t>
  </si>
  <si>
    <t>waybill_list/tent/tent_missing</t>
  </si>
  <si>
    <t>waybill_list/tent/tent_comment</t>
  </si>
  <si>
    <t>waybill_list/waybill_comment</t>
  </si>
  <si>
    <t>waybill_list/waybill_pic</t>
  </si>
  <si>
    <t>waybill_list/waybill_archived</t>
  </si>
  <si>
    <t>waybill_list/waybill_not_archived</t>
  </si>
  <si>
    <t>25831</t>
  </si>
  <si>
    <t xml:space="preserve">Gorkha </t>
  </si>
  <si>
    <t>http://classic.ona.io/api/v1/files/2369757?filename=hmg/attachments/1474137455335.jpg</t>
  </si>
  <si>
    <t>M4_5_5_2b-Reconciliation_tool-N</t>
  </si>
  <si>
    <t>25407</t>
  </si>
  <si>
    <t>blanket tarpaulin</t>
  </si>
  <si>
    <t>http://classic.ona.io/api/v1/files/2369758?filename=hmg/attachments/1474137525884.jpg</t>
  </si>
  <si>
    <t xml:space="preserve">At HQ </t>
  </si>
  <si>
    <t>25828</t>
  </si>
  <si>
    <t>http://classic.ona.io/api/v1/files/2369759?filename=hmg/attachments/1474137586149.jpg</t>
  </si>
  <si>
    <t>25821</t>
  </si>
  <si>
    <t>kitchenset stk</t>
  </si>
  <si>
    <t xml:space="preserve">Some missing </t>
  </si>
  <si>
    <t>http://classic.ona.io/api/v1/files/2369773?filename=hmg/attachments/1474137677564.jpg</t>
  </si>
  <si>
    <t>25822</t>
  </si>
  <si>
    <t>tarpaulin</t>
  </si>
  <si>
    <t>http://classic.ona.io/api/v1/files/2369774?filename=hmg/attachments/1474137770571.jpg</t>
  </si>
  <si>
    <t>25418</t>
  </si>
  <si>
    <t>blanket stk tarpaulin</t>
  </si>
  <si>
    <t>http://classic.ona.io/api/v1/files/2369770?filename=hmg/attachments/1474137907678.jpg</t>
  </si>
  <si>
    <t>25423</t>
  </si>
  <si>
    <t>Ramuh</t>
  </si>
  <si>
    <t>http://classic.ona.io/api/v1/files/2369771?filename=hmg/attachments/1474138032312.jpg</t>
  </si>
  <si>
    <t>25420</t>
  </si>
  <si>
    <t>Yutragu</t>
  </si>
  <si>
    <t>http://classic.ona.io/api/v1/files/2369772?filename=hmg/attachments/1474138119065.jpg</t>
  </si>
  <si>
    <t>Tyrez</t>
  </si>
  <si>
    <t>http://classic.ona.io/api/v1/files/2369777?filename=hmg/attachments/1474138257074.jpg</t>
  </si>
  <si>
    <t>25429</t>
  </si>
  <si>
    <t>Yutpo</t>
  </si>
  <si>
    <t>http://classic.ona.io/api/v1/files/2369776?filename=hmg/attachments/1474138349081.jpg</t>
  </si>
  <si>
    <t>25814</t>
  </si>
  <si>
    <t>Ferda</t>
  </si>
  <si>
    <t>blanket stk</t>
  </si>
  <si>
    <t>http://classic.ona.io/api/v1/files/2369775?filename=hmg/attachments/1474138421171.jpg</t>
  </si>
  <si>
    <t xml:space="preserve">At logs </t>
  </si>
  <si>
    <t>25813</t>
  </si>
  <si>
    <t>kitchenset tarpaulin</t>
  </si>
  <si>
    <t>http://classic.ona.io/api/v1/files/2369779?filename=hmg/attachments/1474138509036.jpg</t>
  </si>
  <si>
    <t>waybills</t>
  </si>
  <si>
    <t>waybill_list_count</t>
  </si>
  <si>
    <t>2016-09-17T20:36:28.962+02</t>
  </si>
  <si>
    <t>2016-09-17T20:55:18.228+02</t>
  </si>
  <si>
    <t>359864065344448</t>
  </si>
  <si>
    <t>8934013371538012321</t>
  </si>
  <si>
    <t xml:space="preserve">Pierre </t>
  </si>
  <si>
    <t>12</t>
  </si>
  <si>
    <t>uuid:40b66084-b9e9-479c-b9d1-8b08c8726d09</t>
  </si>
  <si>
    <t>40b66084-b9e9-479c-b9d1-8b08c8726d09</t>
  </si>
  <si>
    <t>2016-09-17T18:56:52</t>
  </si>
  <si>
    <t>201609171836</t>
  </si>
  <si>
    <t>instantdecisif</t>
  </si>
  <si>
    <t>Nb of waybills</t>
  </si>
  <si>
    <t>Graph</t>
  </si>
  <si>
    <t>District2</t>
  </si>
  <si>
    <t>"Data" are formatted as Table (see details in Tips &amp; Tricks)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</si>
</sst>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hh:mm:ss;@"/>
  </numFmts>
  <fonts count="12" x14ac:knownFonts="1">
    <font>
      <sz val="11"/>
      <color theme="1"/>
      <name val="Calibri"/>
      <family val="2"/>
      <scheme val="minor"/>
    </font>
    <font>
      <b/>
      <sz val="14"/>
      <color theme="9"/>
      <name val="Arial"/>
    </font>
    <font>
      <sz val="12"/>
      <color theme="1"/>
      <name val="Arial"/>
    </font>
    <font>
      <b/>
      <sz val="12"/>
      <color theme="9"/>
      <name val="Arial"/>
    </font>
    <font>
      <sz val="12"/>
      <color theme="0" tint="-0.499984740745262"/>
      <name val="Arial"/>
    </font>
    <font>
      <b/>
      <sz val="12"/>
      <color theme="0" tint="-0.499984740745262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10"/>
      <color theme="1"/>
      <name val="Arial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5E56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5" borderId="0" xfId="0" applyFont="1" applyFill="1"/>
    <xf numFmtId="0" fontId="9" fillId="5" borderId="0" xfId="0" applyFont="1" applyFill="1" applyAlignment="1">
      <alignment vertical="top" wrapText="1"/>
    </xf>
    <xf numFmtId="0" fontId="8" fillId="6" borderId="0" xfId="0" applyFont="1" applyFill="1"/>
    <xf numFmtId="0" fontId="9" fillId="6" borderId="0" xfId="0" applyFont="1" applyFill="1" applyAlignment="1">
      <alignment vertical="top" wrapText="1"/>
    </xf>
    <xf numFmtId="0" fontId="7" fillId="0" borderId="0" xfId="0" applyFont="1"/>
    <xf numFmtId="0" fontId="8" fillId="4" borderId="0" xfId="0" applyFont="1" applyFill="1"/>
    <xf numFmtId="0" fontId="9" fillId="4" borderId="0" xfId="0" applyFont="1" applyFill="1" applyAlignment="1">
      <alignment vertical="top" wrapText="1"/>
    </xf>
    <xf numFmtId="165" fontId="7" fillId="7" borderId="0" xfId="0" applyNumberFormat="1" applyFont="1" applyFill="1"/>
    <xf numFmtId="0" fontId="8" fillId="8" borderId="0" xfId="0" applyFont="1" applyFill="1"/>
    <xf numFmtId="0" fontId="9" fillId="8" borderId="0" xfId="0" applyFont="1" applyFill="1" applyAlignment="1">
      <alignment vertical="top" wrapText="1"/>
    </xf>
    <xf numFmtId="0" fontId="8" fillId="9" borderId="0" xfId="0" applyFont="1" applyFill="1"/>
    <xf numFmtId="0" fontId="9" fillId="9" borderId="0" xfId="0" applyFont="1" applyFill="1" applyAlignment="1">
      <alignment vertical="top" wrapText="1"/>
    </xf>
    <xf numFmtId="0" fontId="8" fillId="10" borderId="0" xfId="0" applyFont="1" applyFill="1"/>
    <xf numFmtId="0" fontId="9" fillId="10" borderId="0" xfId="0" applyFont="1" applyFill="1" applyAlignment="1">
      <alignment vertical="top" wrapText="1"/>
    </xf>
    <xf numFmtId="0" fontId="9" fillId="10" borderId="2" xfId="0" applyFont="1" applyFill="1" applyBorder="1" applyAlignment="1">
      <alignment vertical="top" wrapText="1"/>
    </xf>
    <xf numFmtId="0" fontId="9" fillId="10" borderId="3" xfId="0" applyFont="1" applyFill="1" applyBorder="1" applyAlignment="1">
      <alignment vertical="top" wrapText="1"/>
    </xf>
    <xf numFmtId="0" fontId="9" fillId="10" borderId="4" xfId="0" applyFont="1" applyFill="1" applyBorder="1" applyAlignment="1">
      <alignment vertical="top" wrapText="1"/>
    </xf>
    <xf numFmtId="0" fontId="9" fillId="12" borderId="0" xfId="0" applyFont="1" applyFill="1"/>
    <xf numFmtId="0" fontId="9" fillId="11" borderId="0" xfId="0" applyFont="1" applyFill="1" applyAlignment="1">
      <alignment vertical="top" wrapText="1"/>
    </xf>
    <xf numFmtId="0" fontId="8" fillId="12" borderId="0" xfId="0" applyFont="1" applyFill="1"/>
    <xf numFmtId="164" fontId="7" fillId="0" borderId="0" xfId="0" applyNumberFormat="1" applyFont="1"/>
    <xf numFmtId="0" fontId="7" fillId="0" borderId="0" xfId="0" applyFont="1" applyFill="1"/>
    <xf numFmtId="0" fontId="6" fillId="6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13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14" borderId="5" xfId="0" applyFont="1" applyFill="1" applyBorder="1" applyAlignment="1">
      <alignment vertical="top" wrapText="1"/>
    </xf>
    <xf numFmtId="0" fontId="2" fillId="15" borderId="0" xfId="0" applyFont="1" applyFill="1" applyAlignment="1">
      <alignment horizontal="left" vertical="top"/>
    </xf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pivotButton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0" fontId="7" fillId="0" borderId="0" xfId="0" applyFont="1" applyAlignment="1">
      <alignment vertical="top" wrapText="1"/>
    </xf>
    <xf numFmtId="14" fontId="11" fillId="0" borderId="6" xfId="0" applyNumberFormat="1" applyFont="1" applyBorder="1"/>
    <xf numFmtId="0" fontId="11" fillId="0" borderId="0" xfId="0" applyFont="1"/>
    <xf numFmtId="14" fontId="11" fillId="0" borderId="0" xfId="0" applyNumberFormat="1" applyFont="1"/>
    <xf numFmtId="14" fontId="11" fillId="0" borderId="0" xfId="0" applyNumberFormat="1" applyFont="1" applyBorder="1"/>
    <xf numFmtId="0" fontId="11" fillId="17" borderId="6" xfId="0" applyFont="1" applyFill="1" applyBorder="1" applyAlignment="1">
      <alignment vertical="top" wrapText="1"/>
    </xf>
    <xf numFmtId="0" fontId="11" fillId="17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18" borderId="0" xfId="0" applyFont="1" applyFill="1"/>
    <xf numFmtId="0" fontId="7" fillId="3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 wrapText="1"/>
    </xf>
    <xf numFmtId="164" fontId="7" fillId="0" borderId="0" xfId="0" applyNumberFormat="1" applyFont="1" applyFill="1"/>
    <xf numFmtId="0" fontId="2" fillId="16" borderId="0" xfId="0" applyFont="1" applyFill="1" applyAlignment="1">
      <alignment horizontal="left" wrapText="1"/>
    </xf>
    <xf numFmtId="0" fontId="6" fillId="6" borderId="0" xfId="0" applyFont="1" applyFill="1" applyBorder="1" applyAlignment="1">
      <alignment horizontal="left" vertical="top" wrapText="1"/>
    </xf>
    <xf numFmtId="0" fontId="6" fillId="13" borderId="0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152"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vertical="top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hh:mm:ss;@"/>
      <fill>
        <patternFill patternType="solid">
          <fgColor indexed="64"/>
          <bgColor rgb="FF05E56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hh:mm:ss;@"/>
      <fill>
        <patternFill patternType="solid">
          <fgColor indexed="64"/>
          <bgColor rgb="FF05E56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hh:mm:ss;@"/>
      <fill>
        <patternFill patternType="solid">
          <fgColor indexed="64"/>
          <bgColor rgb="FF05E56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wrapText="0" readingOrder="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vertical="top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Status of delivered items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Analysis!$I$42</c:f>
              <c:strCache>
                <c:ptCount val="1"/>
                <c:pt idx="0">
                  <c:v>blanket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Analysis!$G$43:$G$54</c:f>
              <c:numCache>
                <c:formatCode>m/d/yy</c:formatCode>
                <c:ptCount val="12"/>
                <c:pt idx="0">
                  <c:v>42535.0</c:v>
                </c:pt>
                <c:pt idx="1">
                  <c:v>42535.0</c:v>
                </c:pt>
                <c:pt idx="2">
                  <c:v>42537.0</c:v>
                </c:pt>
                <c:pt idx="3">
                  <c:v>42537.0</c:v>
                </c:pt>
                <c:pt idx="4">
                  <c:v>42538.0</c:v>
                </c:pt>
                <c:pt idx="5">
                  <c:v>42538.0</c:v>
                </c:pt>
                <c:pt idx="6">
                  <c:v>42541.0</c:v>
                </c:pt>
                <c:pt idx="7">
                  <c:v>42542.0</c:v>
                </c:pt>
                <c:pt idx="8">
                  <c:v>42559.0</c:v>
                </c:pt>
                <c:pt idx="9">
                  <c:v>42561.0</c:v>
                </c:pt>
                <c:pt idx="10">
                  <c:v>42561.0</c:v>
                </c:pt>
                <c:pt idx="11">
                  <c:v>42589.0</c:v>
                </c:pt>
              </c:numCache>
            </c:numRef>
          </c:cat>
          <c:val>
            <c:numRef>
              <c:f>Analysis!$I$43:$I$54</c:f>
              <c:numCache>
                <c:formatCode>General</c:formatCode>
                <c:ptCount val="12"/>
                <c:pt idx="0">
                  <c:v>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1560.0</c:v>
                </c:pt>
                <c:pt idx="5">
                  <c:v>1560.0</c:v>
                </c:pt>
                <c:pt idx="6">
                  <c:v>1646.0</c:v>
                </c:pt>
                <c:pt idx="7">
                  <c:v>1646.0</c:v>
                </c:pt>
                <c:pt idx="8">
                  <c:v>1850.0</c:v>
                </c:pt>
                <c:pt idx="9">
                  <c:v>2000.0</c:v>
                </c:pt>
                <c:pt idx="10">
                  <c:v>2125.0</c:v>
                </c:pt>
                <c:pt idx="11">
                  <c:v>2250.0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Analysis!$J$42</c:f>
              <c:strCache>
                <c:ptCount val="1"/>
                <c:pt idx="0">
                  <c:v>kitchenset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Analysis!$G$43:$G$54</c:f>
              <c:numCache>
                <c:formatCode>m/d/yy</c:formatCode>
                <c:ptCount val="12"/>
                <c:pt idx="0">
                  <c:v>42535.0</c:v>
                </c:pt>
                <c:pt idx="1">
                  <c:v>42535.0</c:v>
                </c:pt>
                <c:pt idx="2">
                  <c:v>42537.0</c:v>
                </c:pt>
                <c:pt idx="3">
                  <c:v>42537.0</c:v>
                </c:pt>
                <c:pt idx="4">
                  <c:v>42538.0</c:v>
                </c:pt>
                <c:pt idx="5">
                  <c:v>42538.0</c:v>
                </c:pt>
                <c:pt idx="6">
                  <c:v>42541.0</c:v>
                </c:pt>
                <c:pt idx="7">
                  <c:v>42542.0</c:v>
                </c:pt>
                <c:pt idx="8">
                  <c:v>42559.0</c:v>
                </c:pt>
                <c:pt idx="9">
                  <c:v>42561.0</c:v>
                </c:pt>
                <c:pt idx="10">
                  <c:v>42561.0</c:v>
                </c:pt>
                <c:pt idx="11">
                  <c:v>42589.0</c:v>
                </c:pt>
              </c:numCache>
            </c:numRef>
          </c:cat>
          <c:val>
            <c:numRef>
              <c:f>Analysis!$J$43:$J$54</c:f>
              <c:numCache>
                <c:formatCode>General</c:formatCode>
                <c:ptCount val="12"/>
                <c:pt idx="0">
                  <c:v>500.0</c:v>
                </c:pt>
                <c:pt idx="1">
                  <c:v>500.0</c:v>
                </c:pt>
                <c:pt idx="2">
                  <c:v>1777.0</c:v>
                </c:pt>
                <c:pt idx="3">
                  <c:v>1777.0</c:v>
                </c:pt>
                <c:pt idx="4">
                  <c:v>1777.0</c:v>
                </c:pt>
                <c:pt idx="5">
                  <c:v>1777.0</c:v>
                </c:pt>
                <c:pt idx="6">
                  <c:v>1777.0</c:v>
                </c:pt>
                <c:pt idx="7">
                  <c:v>1777.0</c:v>
                </c:pt>
                <c:pt idx="8">
                  <c:v>1777.0</c:v>
                </c:pt>
                <c:pt idx="9">
                  <c:v>1777.0</c:v>
                </c:pt>
                <c:pt idx="10">
                  <c:v>1777.0</c:v>
                </c:pt>
                <c:pt idx="11">
                  <c:v>1777.0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Analysis!$K$42</c:f>
              <c:strCache>
                <c:ptCount val="1"/>
                <c:pt idx="0">
                  <c:v>stk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Analysis!$G$43:$G$54</c:f>
              <c:numCache>
                <c:formatCode>m/d/yy</c:formatCode>
                <c:ptCount val="12"/>
                <c:pt idx="0">
                  <c:v>42535.0</c:v>
                </c:pt>
                <c:pt idx="1">
                  <c:v>42535.0</c:v>
                </c:pt>
                <c:pt idx="2">
                  <c:v>42537.0</c:v>
                </c:pt>
                <c:pt idx="3">
                  <c:v>42537.0</c:v>
                </c:pt>
                <c:pt idx="4">
                  <c:v>42538.0</c:v>
                </c:pt>
                <c:pt idx="5">
                  <c:v>42538.0</c:v>
                </c:pt>
                <c:pt idx="6">
                  <c:v>42541.0</c:v>
                </c:pt>
                <c:pt idx="7">
                  <c:v>42542.0</c:v>
                </c:pt>
                <c:pt idx="8">
                  <c:v>42559.0</c:v>
                </c:pt>
                <c:pt idx="9">
                  <c:v>42561.0</c:v>
                </c:pt>
                <c:pt idx="10">
                  <c:v>42561.0</c:v>
                </c:pt>
                <c:pt idx="11">
                  <c:v>42589.0</c:v>
                </c:pt>
              </c:numCache>
            </c:numRef>
          </c:cat>
          <c:val>
            <c:numRef>
              <c:f>Analysis!$K$43:$K$54</c:f>
              <c:numCache>
                <c:formatCode>General</c:formatCode>
                <c:ptCount val="12"/>
                <c:pt idx="0">
                  <c:v>0.0</c:v>
                </c:pt>
                <c:pt idx="1">
                  <c:v>500.0</c:v>
                </c:pt>
                <c:pt idx="2">
                  <c:v>700.0</c:v>
                </c:pt>
                <c:pt idx="3">
                  <c:v>700.0</c:v>
                </c:pt>
                <c:pt idx="4">
                  <c:v>700.0</c:v>
                </c:pt>
                <c:pt idx="5">
                  <c:v>1147.0</c:v>
                </c:pt>
                <c:pt idx="6">
                  <c:v>1190.0</c:v>
                </c:pt>
                <c:pt idx="7">
                  <c:v>1315.0</c:v>
                </c:pt>
                <c:pt idx="8">
                  <c:v>1381.0</c:v>
                </c:pt>
                <c:pt idx="9">
                  <c:v>1471.0</c:v>
                </c:pt>
                <c:pt idx="10">
                  <c:v>1559.0</c:v>
                </c:pt>
                <c:pt idx="11">
                  <c:v>1651.0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Analysis!$L$42</c:f>
              <c:strCache>
                <c:ptCount val="1"/>
                <c:pt idx="0">
                  <c:v>tarp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Analysis!$G$43:$G$54</c:f>
              <c:numCache>
                <c:formatCode>m/d/yy</c:formatCode>
                <c:ptCount val="12"/>
                <c:pt idx="0">
                  <c:v>42535.0</c:v>
                </c:pt>
                <c:pt idx="1">
                  <c:v>42535.0</c:v>
                </c:pt>
                <c:pt idx="2">
                  <c:v>42537.0</c:v>
                </c:pt>
                <c:pt idx="3">
                  <c:v>42537.0</c:v>
                </c:pt>
                <c:pt idx="4">
                  <c:v>42538.0</c:v>
                </c:pt>
                <c:pt idx="5">
                  <c:v>42538.0</c:v>
                </c:pt>
                <c:pt idx="6">
                  <c:v>42541.0</c:v>
                </c:pt>
                <c:pt idx="7">
                  <c:v>42542.0</c:v>
                </c:pt>
                <c:pt idx="8">
                  <c:v>42559.0</c:v>
                </c:pt>
                <c:pt idx="9">
                  <c:v>42561.0</c:v>
                </c:pt>
                <c:pt idx="10">
                  <c:v>42561.0</c:v>
                </c:pt>
                <c:pt idx="11">
                  <c:v>42589.0</c:v>
                </c:pt>
              </c:numCache>
            </c:numRef>
          </c:cat>
          <c:val>
            <c:numRef>
              <c:f>Analysis!$L$43:$L$54</c:f>
              <c:numCache>
                <c:formatCode>General</c:formatCode>
                <c:ptCount val="12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3475.0</c:v>
                </c:pt>
                <c:pt idx="4">
                  <c:v>3665.0</c:v>
                </c:pt>
                <c:pt idx="5">
                  <c:v>3665.0</c:v>
                </c:pt>
                <c:pt idx="6">
                  <c:v>3751.0</c:v>
                </c:pt>
                <c:pt idx="7">
                  <c:v>3751.0</c:v>
                </c:pt>
                <c:pt idx="8">
                  <c:v>3940.0</c:v>
                </c:pt>
                <c:pt idx="9">
                  <c:v>4125.0</c:v>
                </c:pt>
                <c:pt idx="10">
                  <c:v>4260.0</c:v>
                </c:pt>
                <c:pt idx="11">
                  <c:v>4450.0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701456"/>
        <c:axId val="-2036690064"/>
      </c:lineChart>
      <c:dateAx>
        <c:axId val="-203670145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6690064"/>
        <c:crosses val="autoZero"/>
        <c:auto val="1"/>
        <c:lblOffset val="100"/>
        <c:baseTimeUnit val="days"/>
      </c:dateAx>
      <c:valAx>
        <c:axId val="-20366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670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4</xdr:row>
      <xdr:rowOff>12700</xdr:rowOff>
    </xdr:from>
    <xdr:to>
      <xdr:col>11</xdr:col>
      <xdr:colOff>317500</xdr:colOff>
      <xdr:row>21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dane Hesse" refreshedDate="42645.622010300925" createdVersion="4" refreshedVersion="4" minRefreshableVersion="3" recordCount="12">
  <cacheSource type="worksheet">
    <worksheetSource name="Data_List"/>
  </cacheSource>
  <cacheFields count="61">
    <cacheField name="waybill_list/waybill_nb" numFmtId="0">
      <sharedItems count="12">
        <s v="25831"/>
        <s v="25407"/>
        <s v="25828"/>
        <s v="25821"/>
        <s v="25822"/>
        <s v="25418"/>
        <s v="25423"/>
        <s v="25420"/>
        <s v="25424"/>
        <s v="25429"/>
        <s v="25814"/>
        <s v="25813"/>
      </sharedItems>
    </cacheField>
    <cacheField name="waybill_list/waybill_date" numFmtId="164">
      <sharedItems containsSemiMixedTypes="0" containsNonDate="0" containsDate="1" containsString="0" minDate="2016-06-14T00:00:00" maxDate="2016-08-08T00:00:00" count="8">
        <d v="2016-06-21T00:00:00"/>
        <d v="2016-06-17T00:00:00"/>
        <d v="2016-06-16T00:00:00"/>
        <d v="2016-06-20T00:00:00"/>
        <d v="2016-07-10T00:00:00"/>
        <d v="2016-07-08T00:00:00"/>
        <d v="2016-08-07T00:00:00"/>
        <d v="2016-06-14T00:00:00"/>
      </sharedItems>
    </cacheField>
    <cacheField name="waybill_list/delivery_date" numFmtId="164">
      <sharedItems containsSemiMixedTypes="0" containsNonDate="0" containsDate="1" containsString="0" minDate="2016-06-14T00:00:00" maxDate="2016-08-08T00:00:00" count="8">
        <d v="2016-06-21T00:00:00"/>
        <d v="2016-06-17T00:00:00"/>
        <d v="2016-06-16T00:00:00"/>
        <d v="2016-06-20T00:00:00"/>
        <d v="2016-07-10T00:00:00"/>
        <d v="2016-07-08T00:00:00"/>
        <d v="2016-08-07T00:00:00"/>
        <d v="2016-06-14T00:00:00"/>
      </sharedItems>
    </cacheField>
    <cacheField name="waybill_list/delivery_loc" numFmtId="0">
      <sharedItems count="6">
        <s v="Gorkha "/>
        <s v="Ramuh"/>
        <s v="Yutragu"/>
        <s v="Tyrez"/>
        <s v="Yutpo"/>
        <s v="Ferda"/>
      </sharedItems>
    </cacheField>
    <cacheField name="waybill_list/items" numFmtId="0">
      <sharedItems/>
    </cacheField>
    <cacheField name="waybill_list/items/blanket" numFmtId="0">
      <sharedItems/>
    </cacheField>
    <cacheField name="waybill_list/items/hygienekit" numFmtId="0">
      <sharedItems/>
    </cacheField>
    <cacheField name="waybill_list/items/jerrycan" numFmtId="0">
      <sharedItems/>
    </cacheField>
    <cacheField name="waybill_list/items/kitchenset" numFmtId="0">
      <sharedItems/>
    </cacheField>
    <cacheField name="waybill_list/items/mosquitonet" numFmtId="0">
      <sharedItems/>
    </cacheField>
    <cacheField name="waybill_list/items/stk" numFmtId="0">
      <sharedItems/>
    </cacheField>
    <cacheField name="waybill_list/items/tarpaulin" numFmtId="0">
      <sharedItems/>
    </cacheField>
    <cacheField name="waybill_list/items/tent" numFmtId="0">
      <sharedItems/>
    </cacheField>
    <cacheField name="waybill_list/blanket/blanket_planned" numFmtId="0">
      <sharedItems containsString="0" containsBlank="1" containsNumber="1" containsInteger="1" minValue="86" maxValue="1000"/>
    </cacheField>
    <cacheField name="waybill_list/blanket/blanket_received" numFmtId="0">
      <sharedItems containsString="0" containsBlank="1" containsNumber="1" containsInteger="1" minValue="86" maxValue="1000"/>
    </cacheField>
    <cacheField name="waybill_list/blanket/blanket_missing" numFmtId="0">
      <sharedItems containsNonDate="0" containsString="0" containsBlank="1"/>
    </cacheField>
    <cacheField name="waybill_list/blanket/blankets_comment" numFmtId="0">
      <sharedItems containsNonDate="0" containsString="0" containsBlank="1"/>
    </cacheField>
    <cacheField name="waybill_list/hygienekit/hygienekit_planned" numFmtId="0">
      <sharedItems containsNonDate="0" containsString="0" containsBlank="1"/>
    </cacheField>
    <cacheField name="waybill_list/hygienekit/hygienekit_received" numFmtId="0">
      <sharedItems containsNonDate="0" containsString="0" containsBlank="1"/>
    </cacheField>
    <cacheField name="waybill_list/hygienekit/hygienekit_missing" numFmtId="0">
      <sharedItems containsNonDate="0" containsString="0" containsBlank="1"/>
    </cacheField>
    <cacheField name="waybill_list/hygienekit/hygienekit_comment" numFmtId="0">
      <sharedItems containsNonDate="0" containsString="0" containsBlank="1"/>
    </cacheField>
    <cacheField name="waybill_list/jerrycan/jerrycan_planned" numFmtId="0">
      <sharedItems containsNonDate="0" containsString="0" containsBlank="1"/>
    </cacheField>
    <cacheField name="waybill_list/jerrycan/jerrycan_received" numFmtId="0">
      <sharedItems containsNonDate="0" containsString="0" containsBlank="1"/>
    </cacheField>
    <cacheField name="waybill_list/jerrycan/jerrycan_missing" numFmtId="0">
      <sharedItems containsNonDate="0" containsString="0" containsBlank="1"/>
    </cacheField>
    <cacheField name="waybill_list/jerrycan/jerrycan_comment" numFmtId="0">
      <sharedItems containsNonDate="0" containsString="0" containsBlank="1"/>
    </cacheField>
    <cacheField name="waybill_list/kitchenset/kitchenset_planned" numFmtId="0">
      <sharedItems containsString="0" containsBlank="1" containsNumber="1" containsInteger="1" minValue="500" maxValue="1280"/>
    </cacheField>
    <cacheField name="waybill_list/kitchenset/kitchenset_received" numFmtId="0">
      <sharedItems containsString="0" containsBlank="1" containsNumber="1" containsInteger="1" minValue="500" maxValue="1277"/>
    </cacheField>
    <cacheField name="waybill_list/kitchenset/kitchenset_missing" numFmtId="0">
      <sharedItems containsString="0" containsBlank="1" containsNumber="1" containsInteger="1" minValue="3" maxValue="3"/>
    </cacheField>
    <cacheField name="waybill_list/kitchenset/kitchenset_comment" numFmtId="0">
      <sharedItems containsBlank="1"/>
    </cacheField>
    <cacheField name="waybill_list/mosquitonet/mosquitonet_planned" numFmtId="0">
      <sharedItems containsNonDate="0" containsString="0" containsBlank="1"/>
    </cacheField>
    <cacheField name="waybill_list/mosquitonet/mosquitonet_received" numFmtId="0">
      <sharedItems containsNonDate="0" containsString="0" containsBlank="1"/>
    </cacheField>
    <cacheField name="waybill_list/mosquitonet/mosquitonet_missing" numFmtId="0">
      <sharedItems containsNonDate="0" containsString="0" containsBlank="1"/>
    </cacheField>
    <cacheField name="waybill_list/mosquitonet/mosquitonet_comment" numFmtId="0">
      <sharedItems containsNonDate="0" containsString="0" containsBlank="1"/>
    </cacheField>
    <cacheField name="waybill_list/stk/stk_planned" numFmtId="0">
      <sharedItems containsString="0" containsBlank="1" containsNumber="1" containsInteger="1" minValue="43" maxValue="500"/>
    </cacheField>
    <cacheField name="waybill_list/stk/stk_received" numFmtId="0">
      <sharedItems containsString="0" containsBlank="1" containsNumber="1" containsInteger="1" minValue="43" maxValue="500"/>
    </cacheField>
    <cacheField name="waybill_list/stk/stk_missing" numFmtId="0">
      <sharedItems containsString="0" containsBlank="1" containsNumber="1" containsInteger="1" minValue="1" maxValue="4"/>
    </cacheField>
    <cacheField name="waybill_list/stk/stk_comment" numFmtId="0">
      <sharedItems containsNonDate="0" containsString="0" containsBlank="1"/>
    </cacheField>
    <cacheField name="waybill_list/tarpaulin/tarp_planned" numFmtId="0">
      <sharedItems containsString="0" containsBlank="1" containsNumber="1" containsInteger="1" minValue="86" maxValue="2475"/>
    </cacheField>
    <cacheField name="waybill_list/tarpaulin/tarp_received" numFmtId="0">
      <sharedItems containsString="0" containsBlank="1" containsNumber="1" containsInteger="1" minValue="86" maxValue="2475"/>
    </cacheField>
    <cacheField name="waybill_list/tarpaulin/tarp_missing" numFmtId="0">
      <sharedItems containsString="0" containsBlank="1" containsNumber="1" containsInteger="1" minValue="5" maxValue="5"/>
    </cacheField>
    <cacheField name="waybill_list/tarpaulin/tarp_comment" numFmtId="0">
      <sharedItems containsNonDate="0" containsString="0" containsBlank="1"/>
    </cacheField>
    <cacheField name="waybill_list/tent/tent_planned" numFmtId="0">
      <sharedItems containsNonDate="0" containsString="0" containsBlank="1"/>
    </cacheField>
    <cacheField name="waybill_list/tent/tent_received" numFmtId="0">
      <sharedItems containsNonDate="0" containsString="0" containsBlank="1"/>
    </cacheField>
    <cacheField name="waybill_list/tent/tent_missing" numFmtId="0">
      <sharedItems containsNonDate="0" containsString="0" containsBlank="1"/>
    </cacheField>
    <cacheField name="waybill_list/tent/tent_comment" numFmtId="0">
      <sharedItems containsNonDate="0" containsString="0" containsBlank="1"/>
    </cacheField>
    <cacheField name="waybill_list/waybill_comment" numFmtId="0">
      <sharedItems containsNonDate="0" containsString="0" containsBlank="1" count="1">
        <m/>
      </sharedItems>
    </cacheField>
    <cacheField name="waybill_list/waybill_pic" numFmtId="0">
      <sharedItems count="12">
        <s v="http://classic.ona.io/api/v1/files/2369757?filename=hmg/attachments/1474137455335.jpg"/>
        <s v="http://classic.ona.io/api/v1/files/2369758?filename=hmg/attachments/1474137525884.jpg"/>
        <s v="http://classic.ona.io/api/v1/files/2369759?filename=hmg/attachments/1474137586149.jpg"/>
        <s v="http://classic.ona.io/api/v1/files/2369773?filename=hmg/attachments/1474137677564.jpg"/>
        <s v="http://classic.ona.io/api/v1/files/2369774?filename=hmg/attachments/1474137770571.jpg"/>
        <s v="http://classic.ona.io/api/v1/files/2369770?filename=hmg/attachments/1474137907678.jpg"/>
        <s v="http://classic.ona.io/api/v1/files/2369771?filename=hmg/attachments/1474138032312.jpg"/>
        <s v="http://classic.ona.io/api/v1/files/2369772?filename=hmg/attachments/1474138119065.jpg"/>
        <s v="http://classic.ona.io/api/v1/files/2369777?filename=hmg/attachments/1474138257074.jpg"/>
        <s v="http://classic.ona.io/api/v1/files/2369776?filename=hmg/attachments/1474138349081.jpg"/>
        <s v="http://classic.ona.io/api/v1/files/2369775?filename=hmg/attachments/1474138421171.jpg"/>
        <s v="http://classic.ona.io/api/v1/files/2369779?filename=hmg/attachments/1474138509036.jpg"/>
      </sharedItems>
    </cacheField>
    <cacheField name="waybill_list/waybill_archived" numFmtId="0">
      <sharedItems count="2">
        <s v="yes"/>
        <s v="no"/>
      </sharedItems>
    </cacheField>
    <cacheField name="waybill_list/waybill_not_archived" numFmtId="0">
      <sharedItems containsBlank="1" count="3">
        <m/>
        <s v="At HQ "/>
        <s v="At logs "/>
      </sharedItems>
    </cacheField>
    <cacheField name="_id" numFmtId="0">
      <sharedItems containsNonDate="0" containsString="0" containsBlank="1"/>
    </cacheField>
    <cacheField name="_uuid" numFmtId="0">
      <sharedItems containsNonDate="0" containsString="0" containsBlank="1"/>
    </cacheField>
    <cacheField name="_submission_time" numFmtId="0">
      <sharedItems containsNonDate="0" containsString="0" containsBlank="1"/>
    </cacheField>
    <cacheField name="_index" numFmtId="0">
      <sharedItems containsSemiMixedTypes="0" containsString="0" containsNumber="1" containsInteger="1" minValue="1" maxValue="12"/>
    </cacheField>
    <cacheField name="_parent_table_name" numFmtId="0">
      <sharedItems/>
    </cacheField>
    <cacheField name="_parent_index" numFmtId="0">
      <sharedItems containsSemiMixedTypes="0" containsString="0" containsNumber="1" containsInteger="1" minValue="1" maxValue="1"/>
    </cacheField>
    <cacheField name="_tags" numFmtId="0">
      <sharedItems containsNonDate="0" containsString="0" containsBlank="1"/>
    </cacheField>
    <cacheField name="_notes" numFmtId="0">
      <sharedItems containsNonDate="0" containsString="0" containsBlank="1"/>
    </cacheField>
    <cacheField name="_version" numFmtId="0">
      <sharedItems containsNonDate="0" containsString="0" containsBlank="1"/>
    </cacheField>
    <cacheField name="_duration" numFmtId="0">
      <sharedItems containsNonDate="0" containsString="0" containsBlank="1"/>
    </cacheField>
    <cacheField name="_submitted_by" numFmtId="0">
      <sharedItems containsNonDate="0" containsString="0" containsBlank="1"/>
    </cacheField>
    <cacheField name="District" numFmtId="165">
      <sharedItems count="1">
        <s v="District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s v="stk"/>
    <b v="0"/>
    <b v="0"/>
    <b v="0"/>
    <b v="0"/>
    <b v="0"/>
    <b v="1"/>
    <b v="0"/>
    <b v="0"/>
    <m/>
    <m/>
    <m/>
    <m/>
    <m/>
    <m/>
    <m/>
    <m/>
    <m/>
    <m/>
    <m/>
    <m/>
    <m/>
    <m/>
    <m/>
    <m/>
    <m/>
    <m/>
    <m/>
    <m/>
    <n v="125"/>
    <n v="125"/>
    <m/>
    <m/>
    <m/>
    <m/>
    <m/>
    <m/>
    <m/>
    <m/>
    <m/>
    <m/>
    <x v="0"/>
    <x v="0"/>
    <x v="0"/>
    <x v="0"/>
    <m/>
    <m/>
    <m/>
    <n v="1"/>
    <s v="M4_5_5_2b-Reconciliation_tool-N"/>
    <n v="1"/>
    <m/>
    <m/>
    <m/>
    <m/>
    <m/>
    <x v="0"/>
  </r>
  <r>
    <x v="1"/>
    <x v="1"/>
    <x v="1"/>
    <x v="0"/>
    <s v="blanket tarpaulin"/>
    <b v="1"/>
    <b v="0"/>
    <b v="0"/>
    <b v="0"/>
    <b v="0"/>
    <b v="0"/>
    <b v="1"/>
    <b v="0"/>
    <n v="560"/>
    <n v="560"/>
    <m/>
    <m/>
    <m/>
    <m/>
    <m/>
    <m/>
    <m/>
    <m/>
    <m/>
    <m/>
    <m/>
    <m/>
    <m/>
    <m/>
    <m/>
    <m/>
    <m/>
    <m/>
    <m/>
    <m/>
    <m/>
    <m/>
    <n v="190"/>
    <n v="190"/>
    <m/>
    <m/>
    <m/>
    <m/>
    <m/>
    <m/>
    <x v="0"/>
    <x v="1"/>
    <x v="1"/>
    <x v="1"/>
    <m/>
    <m/>
    <m/>
    <n v="2"/>
    <s v="M4_5_5_2b-Reconciliation_tool-N"/>
    <n v="1"/>
    <m/>
    <m/>
    <m/>
    <m/>
    <m/>
    <x v="0"/>
  </r>
  <r>
    <x v="2"/>
    <x v="1"/>
    <x v="1"/>
    <x v="0"/>
    <s v="stk"/>
    <b v="0"/>
    <b v="0"/>
    <b v="0"/>
    <b v="0"/>
    <b v="0"/>
    <b v="1"/>
    <b v="0"/>
    <b v="0"/>
    <m/>
    <m/>
    <m/>
    <m/>
    <m/>
    <m/>
    <m/>
    <m/>
    <m/>
    <m/>
    <m/>
    <m/>
    <m/>
    <m/>
    <m/>
    <m/>
    <m/>
    <m/>
    <m/>
    <m/>
    <n v="447"/>
    <n v="447"/>
    <m/>
    <m/>
    <m/>
    <m/>
    <m/>
    <m/>
    <m/>
    <m/>
    <m/>
    <m/>
    <x v="0"/>
    <x v="2"/>
    <x v="0"/>
    <x v="0"/>
    <m/>
    <m/>
    <m/>
    <n v="3"/>
    <s v="M4_5_5_2b-Reconciliation_tool-N"/>
    <n v="1"/>
    <m/>
    <m/>
    <m/>
    <m/>
    <m/>
    <x v="0"/>
  </r>
  <r>
    <x v="3"/>
    <x v="2"/>
    <x v="2"/>
    <x v="0"/>
    <s v="kitchenset stk"/>
    <b v="0"/>
    <b v="0"/>
    <b v="0"/>
    <b v="1"/>
    <b v="0"/>
    <b v="1"/>
    <b v="0"/>
    <b v="0"/>
    <m/>
    <m/>
    <m/>
    <m/>
    <m/>
    <m/>
    <m/>
    <m/>
    <m/>
    <m/>
    <m/>
    <m/>
    <n v="1280"/>
    <n v="1277"/>
    <n v="3"/>
    <s v="Some missing "/>
    <m/>
    <m/>
    <m/>
    <m/>
    <n v="200"/>
    <n v="200"/>
    <m/>
    <m/>
    <m/>
    <m/>
    <m/>
    <m/>
    <m/>
    <m/>
    <m/>
    <m/>
    <x v="0"/>
    <x v="3"/>
    <x v="0"/>
    <x v="0"/>
    <m/>
    <m/>
    <m/>
    <n v="4"/>
    <s v="M4_5_5_2b-Reconciliation_tool-N"/>
    <n v="1"/>
    <m/>
    <m/>
    <m/>
    <m/>
    <m/>
    <x v="0"/>
  </r>
  <r>
    <x v="4"/>
    <x v="2"/>
    <x v="2"/>
    <x v="0"/>
    <s v="tarpaulin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n v="2475"/>
    <n v="2475"/>
    <m/>
    <m/>
    <m/>
    <m/>
    <m/>
    <m/>
    <x v="0"/>
    <x v="4"/>
    <x v="0"/>
    <x v="0"/>
    <m/>
    <m/>
    <m/>
    <n v="5"/>
    <s v="M4_5_5_2b-Reconciliation_tool-N"/>
    <n v="1"/>
    <m/>
    <m/>
    <m/>
    <m/>
    <m/>
    <x v="0"/>
  </r>
  <r>
    <x v="5"/>
    <x v="3"/>
    <x v="3"/>
    <x v="0"/>
    <s v="blanket stk tarpaulin"/>
    <b v="1"/>
    <b v="0"/>
    <b v="0"/>
    <b v="0"/>
    <b v="0"/>
    <b v="1"/>
    <b v="1"/>
    <b v="0"/>
    <n v="86"/>
    <n v="86"/>
    <m/>
    <m/>
    <m/>
    <m/>
    <m/>
    <m/>
    <m/>
    <m/>
    <m/>
    <m/>
    <m/>
    <m/>
    <m/>
    <m/>
    <m/>
    <m/>
    <m/>
    <m/>
    <n v="43"/>
    <n v="43"/>
    <m/>
    <m/>
    <n v="86"/>
    <n v="86"/>
    <m/>
    <m/>
    <m/>
    <m/>
    <m/>
    <m/>
    <x v="0"/>
    <x v="5"/>
    <x v="0"/>
    <x v="0"/>
    <m/>
    <m/>
    <m/>
    <n v="6"/>
    <s v="M4_5_5_2b-Reconciliation_tool-N"/>
    <n v="1"/>
    <m/>
    <m/>
    <m/>
    <m/>
    <m/>
    <x v="0"/>
  </r>
  <r>
    <x v="6"/>
    <x v="4"/>
    <x v="4"/>
    <x v="1"/>
    <s v="blanket stk tarpaulin"/>
    <b v="1"/>
    <b v="0"/>
    <b v="0"/>
    <b v="0"/>
    <b v="0"/>
    <b v="1"/>
    <b v="1"/>
    <b v="0"/>
    <n v="150"/>
    <n v="150"/>
    <m/>
    <m/>
    <m/>
    <m/>
    <m/>
    <m/>
    <m/>
    <m/>
    <m/>
    <m/>
    <m/>
    <m/>
    <m/>
    <m/>
    <m/>
    <m/>
    <m/>
    <m/>
    <n v="90"/>
    <n v="90"/>
    <m/>
    <m/>
    <n v="185"/>
    <n v="185"/>
    <m/>
    <m/>
    <m/>
    <m/>
    <m/>
    <m/>
    <x v="0"/>
    <x v="6"/>
    <x v="0"/>
    <x v="0"/>
    <m/>
    <m/>
    <m/>
    <n v="7"/>
    <s v="M4_5_5_2b-Reconciliation_tool-N"/>
    <n v="1"/>
    <m/>
    <m/>
    <m/>
    <m/>
    <m/>
    <x v="0"/>
  </r>
  <r>
    <x v="7"/>
    <x v="5"/>
    <x v="5"/>
    <x v="2"/>
    <s v="blanket stk tarpaulin"/>
    <b v="1"/>
    <b v="0"/>
    <b v="0"/>
    <b v="0"/>
    <b v="0"/>
    <b v="1"/>
    <b v="1"/>
    <b v="0"/>
    <n v="204"/>
    <n v="204"/>
    <m/>
    <m/>
    <m/>
    <m/>
    <m/>
    <m/>
    <m/>
    <m/>
    <m/>
    <m/>
    <m/>
    <m/>
    <m/>
    <m/>
    <m/>
    <m/>
    <m/>
    <m/>
    <n v="66"/>
    <n v="66"/>
    <m/>
    <m/>
    <n v="189"/>
    <n v="189"/>
    <m/>
    <m/>
    <m/>
    <m/>
    <m/>
    <m/>
    <x v="0"/>
    <x v="7"/>
    <x v="1"/>
    <x v="1"/>
    <m/>
    <m/>
    <m/>
    <n v="8"/>
    <s v="M4_5_5_2b-Reconciliation_tool-N"/>
    <n v="1"/>
    <m/>
    <m/>
    <m/>
    <m/>
    <m/>
    <x v="0"/>
  </r>
  <r>
    <x v="8"/>
    <x v="6"/>
    <x v="6"/>
    <x v="3"/>
    <s v="blanket stk tarpaulin"/>
    <b v="1"/>
    <b v="0"/>
    <b v="0"/>
    <b v="0"/>
    <b v="0"/>
    <b v="1"/>
    <b v="1"/>
    <b v="0"/>
    <n v="125"/>
    <n v="125"/>
    <m/>
    <m/>
    <m/>
    <m/>
    <m/>
    <m/>
    <m/>
    <m/>
    <m/>
    <m/>
    <m/>
    <m/>
    <m/>
    <m/>
    <m/>
    <m/>
    <m/>
    <m/>
    <n v="96"/>
    <n v="92"/>
    <n v="4"/>
    <m/>
    <n v="195"/>
    <n v="190"/>
    <n v="5"/>
    <m/>
    <m/>
    <m/>
    <m/>
    <m/>
    <x v="0"/>
    <x v="8"/>
    <x v="0"/>
    <x v="0"/>
    <m/>
    <m/>
    <m/>
    <n v="9"/>
    <s v="M4_5_5_2b-Reconciliation_tool-N"/>
    <n v="1"/>
    <m/>
    <m/>
    <m/>
    <m/>
    <m/>
    <x v="0"/>
  </r>
  <r>
    <x v="9"/>
    <x v="4"/>
    <x v="4"/>
    <x v="4"/>
    <s v="blanket stk tarpaulin"/>
    <b v="1"/>
    <b v="0"/>
    <b v="0"/>
    <b v="0"/>
    <b v="0"/>
    <b v="1"/>
    <b v="1"/>
    <b v="0"/>
    <n v="125"/>
    <n v="125"/>
    <m/>
    <m/>
    <m/>
    <m/>
    <m/>
    <m/>
    <m/>
    <m/>
    <m/>
    <m/>
    <m/>
    <m/>
    <m/>
    <m/>
    <m/>
    <m/>
    <m/>
    <m/>
    <n v="89"/>
    <n v="88"/>
    <n v="1"/>
    <m/>
    <n v="135"/>
    <n v="135"/>
    <m/>
    <m/>
    <m/>
    <m/>
    <m/>
    <m/>
    <x v="0"/>
    <x v="9"/>
    <x v="0"/>
    <x v="0"/>
    <m/>
    <m/>
    <m/>
    <n v="10"/>
    <s v="M4_5_5_2b-Reconciliation_tool-N"/>
    <n v="1"/>
    <m/>
    <m/>
    <m/>
    <m/>
    <m/>
    <x v="0"/>
  </r>
  <r>
    <x v="10"/>
    <x v="7"/>
    <x v="7"/>
    <x v="5"/>
    <s v="blanket stk"/>
    <b v="1"/>
    <b v="0"/>
    <b v="0"/>
    <b v="0"/>
    <b v="0"/>
    <b v="1"/>
    <b v="0"/>
    <b v="0"/>
    <n v="1000"/>
    <n v="1000"/>
    <m/>
    <m/>
    <m/>
    <m/>
    <m/>
    <m/>
    <m/>
    <m/>
    <m/>
    <m/>
    <m/>
    <m/>
    <m/>
    <m/>
    <m/>
    <m/>
    <m/>
    <m/>
    <n v="500"/>
    <n v="500"/>
    <m/>
    <m/>
    <m/>
    <m/>
    <m/>
    <m/>
    <m/>
    <m/>
    <m/>
    <m/>
    <x v="0"/>
    <x v="10"/>
    <x v="1"/>
    <x v="2"/>
    <m/>
    <m/>
    <m/>
    <n v="11"/>
    <s v="M4_5_5_2b-Reconciliation_tool-N"/>
    <n v="1"/>
    <m/>
    <m/>
    <m/>
    <m/>
    <m/>
    <x v="0"/>
  </r>
  <r>
    <x v="11"/>
    <x v="7"/>
    <x v="7"/>
    <x v="5"/>
    <s v="kitchenset tarpaulin"/>
    <b v="0"/>
    <b v="0"/>
    <b v="0"/>
    <b v="1"/>
    <b v="0"/>
    <b v="0"/>
    <b v="1"/>
    <b v="0"/>
    <m/>
    <m/>
    <m/>
    <m/>
    <m/>
    <m/>
    <m/>
    <m/>
    <m/>
    <m/>
    <m/>
    <m/>
    <n v="500"/>
    <n v="500"/>
    <m/>
    <m/>
    <m/>
    <m/>
    <m/>
    <m/>
    <m/>
    <m/>
    <m/>
    <m/>
    <n v="1000"/>
    <n v="1000"/>
    <m/>
    <m/>
    <m/>
    <m/>
    <m/>
    <m/>
    <x v="0"/>
    <x v="11"/>
    <x v="0"/>
    <x v="0"/>
    <m/>
    <m/>
    <m/>
    <n v="12"/>
    <s v="M4_5_5_2b-Reconciliation_tool-N"/>
    <n v="1"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6" applyNumberFormats="0" applyBorderFormats="0" applyFontFormats="0" applyPatternFormats="0" applyAlignmentFormats="0" applyWidthHeightFormats="1" dataCaption="Received" updatedVersion="4" minRefreshableVersion="3" useAutoFormatting="1" itemPrintTitles="1" createdVersion="4" indent="0" compact="0" compactData="0" gridDropZones="1" multipleFieldFilters="0">
  <location ref="D25:L39" firstHeaderRow="1" firstDataRow="2" firstDataCol="5" rowPageCount="1" colPageCount="1"/>
  <pivotFields count="61">
    <pivotField name="waybill_nb" axis="axisRow" compact="0" outline="0" showAll="0" defaultSubtotal="0">
      <items count="12">
        <item x="1"/>
        <item x="5"/>
        <item x="7"/>
        <item x="6"/>
        <item x="8"/>
        <item x="9"/>
        <item x="11"/>
        <item x="10"/>
        <item x="3"/>
        <item x="4"/>
        <item x="2"/>
        <item x="0"/>
      </items>
    </pivotField>
    <pivotField name="waybill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loc" axis="axisRow" compact="0" outline="0" showAll="0" defaultSubtotal="0">
      <items count="6">
        <item x="5"/>
        <item x="0"/>
        <item x="1"/>
        <item x="3"/>
        <item x="4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waybill_archived"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</pivotFields>
  <rowFields count="5">
    <field x="1"/>
    <field x="0"/>
    <field x="3"/>
    <field x="2"/>
    <field x="47"/>
  </rowFields>
  <rowItems count="13">
    <i>
      <x/>
      <x v="6"/>
      <x/>
      <x/>
      <x v="1"/>
    </i>
    <i r="1">
      <x v="7"/>
      <x/>
      <x/>
      <x/>
    </i>
    <i>
      <x v="1"/>
      <x v="8"/>
      <x v="1"/>
      <x v="1"/>
      <x v="1"/>
    </i>
    <i r="1">
      <x v="9"/>
      <x v="1"/>
      <x v="1"/>
      <x v="1"/>
    </i>
    <i>
      <x v="2"/>
      <x/>
      <x v="1"/>
      <x v="2"/>
      <x/>
    </i>
    <i r="1">
      <x v="10"/>
      <x v="1"/>
      <x v="2"/>
      <x v="1"/>
    </i>
    <i>
      <x v="3"/>
      <x v="1"/>
      <x v="1"/>
      <x v="3"/>
      <x v="1"/>
    </i>
    <i>
      <x v="4"/>
      <x v="11"/>
      <x v="1"/>
      <x v="4"/>
      <x v="1"/>
    </i>
    <i>
      <x v="5"/>
      <x v="2"/>
      <x v="5"/>
      <x v="5"/>
      <x/>
    </i>
    <i>
      <x v="6"/>
      <x v="3"/>
      <x v="2"/>
      <x v="6"/>
      <x v="1"/>
    </i>
    <i r="1">
      <x v="5"/>
      <x v="4"/>
      <x v="6"/>
      <x v="1"/>
    </i>
    <i>
      <x v="7"/>
      <x v="4"/>
      <x v="3"/>
      <x v="7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0" hier="-1"/>
  </pageFields>
  <dataFields count="4">
    <dataField name="blanket" fld="14" baseField="0" baseItem="0"/>
    <dataField name="kitchenset" fld="26" baseField="0" baseItem="0"/>
    <dataField name="stk" fld="34" baseField="0" baseItem="0"/>
    <dataField name="tarp" fld="38" baseField="0" baseItem="0"/>
  </dataFields>
  <formats count="16">
    <format dxfId="139">
      <pivotArea type="topRight" dataOnly="0" labelOnly="1" outline="0" fieldPosition="0"/>
    </format>
    <format dxfId="138">
      <pivotArea type="origin" dataOnly="0" labelOnly="1" outline="0" fieldPosition="0"/>
    </format>
    <format dxfId="137">
      <pivotArea field="-2" type="button" dataOnly="0" labelOnly="1" outline="0" axis="axisCol" fieldPosition="0"/>
    </format>
    <format dxfId="136">
      <pivotArea type="topRight" dataOnly="0" labelOnly="1" outline="0" fieldPosition="0"/>
    </format>
    <format dxfId="135">
      <pivotArea field="1" type="button" dataOnly="0" labelOnly="1" outline="0" axis="axisRow" fieldPosition="0"/>
    </format>
    <format dxfId="134">
      <pivotArea field="0" type="button" dataOnly="0" labelOnly="1" outline="0" axis="axisRow" fieldPosition="1"/>
    </format>
    <format dxfId="133">
      <pivotArea field="3" type="button" dataOnly="0" labelOnly="1" outline="0" axis="axisRow" fieldPosition="2"/>
    </format>
    <format dxfId="132">
      <pivotArea field="2" type="button" dataOnly="0" labelOnly="1" outline="0" axis="axisRow" fieldPosition="3"/>
    </format>
    <format dxfId="131">
      <pivotArea field="47" type="button" dataOnly="0" labelOnly="1" outline="0" axis="axisRow" fieldPosition="4"/>
    </format>
    <format dxfId="130">
      <pivotArea field="1" type="button" dataOnly="0" labelOnly="1" outline="0" axis="axisRow" fieldPosition="0"/>
    </format>
    <format dxfId="129">
      <pivotArea field="0" type="button" dataOnly="0" labelOnly="1" outline="0" axis="axisRow" fieldPosition="1"/>
    </format>
    <format dxfId="128">
      <pivotArea field="3" type="button" dataOnly="0" labelOnly="1" outline="0" axis="axisRow" fieldPosition="2"/>
    </format>
    <format dxfId="127">
      <pivotArea field="2" type="button" dataOnly="0" labelOnly="1" outline="0" axis="axisRow" fieldPosition="3"/>
    </format>
    <format dxfId="126">
      <pivotArea field="47" type="button" dataOnly="0" labelOnly="1" outline="0" axis="axisRow" fieldPosition="4"/>
    </format>
    <format dxfId="1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4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6" applyNumberFormats="0" applyBorderFormats="0" applyFontFormats="0" applyPatternFormats="0" applyAlignmentFormats="0" applyWidthHeightFormats="1" dataCaption="Missing" updatedVersion="4" minRefreshableVersion="3" useAutoFormatting="1" itemPrintTitles="1" createdVersion="4" indent="0" compact="0" compactData="0" gridDropZones="1" multipleFieldFilters="0">
  <location ref="R25:AC39" firstHeaderRow="1" firstDataRow="2" firstDataCol="4" rowPageCount="1" colPageCount="1"/>
  <pivotFields count="61">
    <pivotField name="waybill_nb" axis="axisRow" compact="0" outline="0" showAll="0" defaultSubtotal="0">
      <items count="12">
        <item x="1"/>
        <item x="5"/>
        <item x="7"/>
        <item x="6"/>
        <item x="8"/>
        <item x="9"/>
        <item x="11"/>
        <item x="10"/>
        <item x="3"/>
        <item x="4"/>
        <item x="2"/>
        <item x="0"/>
      </items>
    </pivotField>
    <pivotField name="waybill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loc" axis="axisRow" compact="0" outline="0" showAll="0" defaultSubtotal="0">
      <items count="6">
        <item x="5"/>
        <item x="0"/>
        <item x="1"/>
        <item x="3"/>
        <item x="4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</pivotFields>
  <rowFields count="4">
    <field x="1"/>
    <field x="0"/>
    <field x="3"/>
    <field x="2"/>
  </rowFields>
  <rowItems count="13">
    <i>
      <x/>
      <x v="6"/>
      <x/>
      <x/>
    </i>
    <i r="1">
      <x v="7"/>
      <x/>
      <x/>
    </i>
    <i>
      <x v="1"/>
      <x v="8"/>
      <x v="1"/>
      <x v="1"/>
    </i>
    <i r="1">
      <x v="9"/>
      <x v="1"/>
      <x v="1"/>
    </i>
    <i>
      <x v="2"/>
      <x/>
      <x v="1"/>
      <x v="2"/>
    </i>
    <i r="1">
      <x v="10"/>
      <x v="1"/>
      <x v="2"/>
    </i>
    <i>
      <x v="3"/>
      <x v="1"/>
      <x v="1"/>
      <x v="3"/>
    </i>
    <i>
      <x v="4"/>
      <x v="11"/>
      <x v="1"/>
      <x v="4"/>
    </i>
    <i>
      <x v="5"/>
      <x v="2"/>
      <x v="5"/>
      <x v="5"/>
    </i>
    <i>
      <x v="6"/>
      <x v="3"/>
      <x v="2"/>
      <x v="6"/>
    </i>
    <i r="1">
      <x v="5"/>
      <x v="4"/>
      <x v="6"/>
    </i>
    <i>
      <x v="7"/>
      <x v="4"/>
      <x v="3"/>
      <x v="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60" hier="-1"/>
  </pageFields>
  <dataFields count="8">
    <dataField name="blanket" fld="15" baseField="0" baseItem="0"/>
    <dataField name="hygienekit" fld="19" baseField="0" baseItem="0"/>
    <dataField name="jerrycan" fld="23" baseField="0" baseItem="0"/>
    <dataField name="kitchenset" fld="27" baseField="0" baseItem="0"/>
    <dataField name="mosquitonet" fld="31" baseField="0" baseItem="0"/>
    <dataField name="stk" fld="35" baseField="0" baseItem="0"/>
    <dataField name="tarp" fld="39" baseField="0" baseItem="0"/>
    <dataField name="tent" fld="43" baseField="0" baseItem="0"/>
  </dataFields>
  <formats count="6">
    <format dxfId="145">
      <pivotArea field="-2" type="button" dataOnly="0" labelOnly="1" outline="0" axis="axisCol" fieldPosition="0"/>
    </format>
    <format dxfId="144">
      <pivotArea type="topRight" dataOnly="0" labelOnly="1" outline="0" fieldPosition="0"/>
    </format>
    <format dxfId="143">
      <pivotArea type="origin" dataOnly="0" labelOnly="1" outline="0" fieldPosition="0"/>
    </format>
    <format dxfId="142">
      <pivotArea outline="0" collapsedLevelsAreSubtotals="1" fieldPosition="0"/>
    </format>
    <format dxfId="141">
      <pivotArea field="-2" type="button" dataOnly="0" labelOnly="1" outline="0" axis="axisCol" fieldPosition="0"/>
    </format>
    <format dxfId="14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06" applyNumberFormats="0" applyBorderFormats="0" applyFontFormats="0" applyPatternFormats="0" applyAlignmentFormats="0" applyWidthHeightFormats="1" dataCaption="Missing" updatedVersion="4" minRefreshableVersion="3" useAutoFormatting="1" itemPrintTitles="1" createdVersion="4" indent="0" compact="0" compactData="0" gridDropZones="1" multipleFieldFilters="0">
  <location ref="AI25:AU39" firstHeaderRow="2" firstDataRow="2" firstDataCol="8" rowPageCount="1" colPageCount="1"/>
  <pivotFields count="61">
    <pivotField name="waybill_nb" axis="axisRow" compact="0" outline="0" showAll="0" defaultSubtotal="0">
      <items count="12">
        <item x="1"/>
        <item x="5"/>
        <item x="7"/>
        <item x="6"/>
        <item x="8"/>
        <item x="9"/>
        <item x="11"/>
        <item x="10"/>
        <item x="3"/>
        <item x="4"/>
        <item x="2"/>
        <item x="0"/>
      </items>
    </pivotField>
    <pivotField name="waybill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date" axis="axisRow" compact="0" outline="0" showAll="0" defaultSubtotal="0">
      <items count="8">
        <item x="7"/>
        <item x="2"/>
        <item x="1"/>
        <item x="3"/>
        <item x="0"/>
        <item x="5"/>
        <item x="4"/>
        <item x="6"/>
      </items>
    </pivotField>
    <pivotField name="delivery_loc" axis="axisRow" compact="0" outline="0" showAll="0" defaultSubtotal="0">
      <items count="6">
        <item x="5"/>
        <item x="0"/>
        <item x="1"/>
        <item x="3"/>
        <item x="4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waybill_comment" axis="axisRow" compact="0" outline="0" showAll="0" defaultSubtotal="0">
      <items count="1">
        <item x="0"/>
      </items>
    </pivotField>
    <pivotField name="waybill_pic" axis="axisRow" compact="0" outline="0" showAll="0" defaultSubtotal="0">
      <items count="12">
        <item x="0"/>
        <item x="1"/>
        <item x="2"/>
        <item x="5"/>
        <item x="6"/>
        <item x="7"/>
        <item x="3"/>
        <item x="4"/>
        <item x="10"/>
        <item x="9"/>
        <item x="8"/>
        <item x="11"/>
      </items>
    </pivotField>
    <pivotField name="waybill_archived" axis="axisRow" compact="0" outline="0" showAll="0" defaultSubtotal="0">
      <items count="2">
        <item x="1"/>
        <item x="0"/>
      </items>
    </pivotField>
    <pivotField name="waybill_not_archived" axis="axisRow" compact="0" outline="0" showAll="0" defaultSubtotal="0">
      <items count="3">
        <item x="1"/>
        <item x="2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</pivotFields>
  <rowFields count="8">
    <field x="1"/>
    <field x="0"/>
    <field x="3"/>
    <field x="2"/>
    <field x="45"/>
    <field x="46"/>
    <field x="47"/>
    <field x="48"/>
  </rowFields>
  <rowItems count="13">
    <i>
      <x/>
      <x v="6"/>
      <x/>
      <x/>
      <x/>
      <x v="11"/>
      <x v="1"/>
      <x v="2"/>
    </i>
    <i r="1">
      <x v="7"/>
      <x/>
      <x/>
      <x/>
      <x v="8"/>
      <x/>
      <x v="1"/>
    </i>
    <i>
      <x v="1"/>
      <x v="8"/>
      <x v="1"/>
      <x v="1"/>
      <x/>
      <x v="6"/>
      <x v="1"/>
      <x v="2"/>
    </i>
    <i r="1">
      <x v="9"/>
      <x v="1"/>
      <x v="1"/>
      <x/>
      <x v="7"/>
      <x v="1"/>
      <x v="2"/>
    </i>
    <i>
      <x v="2"/>
      <x/>
      <x v="1"/>
      <x v="2"/>
      <x/>
      <x v="1"/>
      <x/>
      <x/>
    </i>
    <i r="1">
      <x v="10"/>
      <x v="1"/>
      <x v="2"/>
      <x/>
      <x v="2"/>
      <x v="1"/>
      <x v="2"/>
    </i>
    <i>
      <x v="3"/>
      <x v="1"/>
      <x v="1"/>
      <x v="3"/>
      <x/>
      <x v="3"/>
      <x v="1"/>
      <x v="2"/>
    </i>
    <i>
      <x v="4"/>
      <x v="11"/>
      <x v="1"/>
      <x v="4"/>
      <x/>
      <x/>
      <x v="1"/>
      <x v="2"/>
    </i>
    <i>
      <x v="5"/>
      <x v="2"/>
      <x v="5"/>
      <x v="5"/>
      <x/>
      <x v="5"/>
      <x/>
      <x/>
    </i>
    <i>
      <x v="6"/>
      <x v="3"/>
      <x v="2"/>
      <x v="6"/>
      <x/>
      <x v="4"/>
      <x v="1"/>
      <x v="2"/>
    </i>
    <i r="1">
      <x v="5"/>
      <x v="4"/>
      <x v="6"/>
      <x/>
      <x v="9"/>
      <x v="1"/>
      <x v="2"/>
    </i>
    <i>
      <x v="7"/>
      <x v="4"/>
      <x v="3"/>
      <x v="7"/>
      <x/>
      <x v="10"/>
      <x v="1"/>
      <x v="2"/>
    </i>
    <i t="grand">
      <x/>
    </i>
  </rowItems>
  <colItems count="1">
    <i/>
  </colItems>
  <pageFields count="1">
    <pageField fld="60" hier="-1"/>
  </pageFields>
  <formats count="6">
    <format dxfId="151">
      <pivotArea field="-2" type="button" dataOnly="0" labelOnly="1" outline="0"/>
    </format>
    <format dxfId="150">
      <pivotArea type="origin" dataOnly="0" labelOnly="1" outline="0" fieldPosition="0"/>
    </format>
    <format dxfId="149">
      <pivotArea outline="0" collapsedLevelsAreSubtotals="1" fieldPosition="0"/>
    </format>
    <format dxfId="148">
      <pivotArea field="-2" type="button" dataOnly="0" labelOnly="1" outline="0"/>
    </format>
    <format dxfId="147">
      <pivotArea type="topRight" dataOnly="0" labelOnly="1" outline="0" fieldPosition="0"/>
    </format>
    <format dxfId="146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_Main" displayName="Data_Main" ref="A3:AA4" totalsRowShown="0" headerRowDxfId="123" dataDxfId="122" headerRowBorderDxfId="120" tableBorderDxfId="121">
  <autoFilter ref="A3:AA4"/>
  <tableColumns count="27">
    <tableColumn id="1" name="start" dataDxfId="119"/>
    <tableColumn id="2" name="end" dataDxfId="118"/>
    <tableColumn id="3" name="report_date" dataDxfId="117"/>
    <tableColumn id="4" name="deviceid" dataDxfId="116"/>
    <tableColumn id="5" name="imei" dataDxfId="115"/>
    <tableColumn id="6" name="simserial" dataDxfId="114"/>
    <tableColumn id="7" name="phonenumber" dataDxfId="113"/>
    <tableColumn id="8" name="intro" dataDxfId="112"/>
    <tableColumn id="9" name="district" dataDxfId="111"/>
    <tableColumn id="10" name="reporter_name" dataDxfId="110"/>
    <tableColumn id="11" name="waybills" dataDxfId="109"/>
    <tableColumn id="12" name="waybill_list_count" dataDxfId="108"/>
    <tableColumn id="13" name="thanks" dataDxfId="107"/>
    <tableColumn id="14" name="meta/instanceID" dataDxfId="106"/>
    <tableColumn id="15" name="_id" dataDxfId="105"/>
    <tableColumn id="16" name="_uuid" dataDxfId="104"/>
    <tableColumn id="17" name="_submission_time" dataDxfId="103"/>
    <tableColumn id="18" name="_index" dataDxfId="102"/>
    <tableColumn id="19" name="_parent_table_name" dataDxfId="101"/>
    <tableColumn id="20" name="_parent_index" dataDxfId="100"/>
    <tableColumn id="21" name="_tags" dataDxfId="99"/>
    <tableColumn id="22" name="_notes" dataDxfId="98"/>
    <tableColumn id="23" name="_version" dataDxfId="97"/>
    <tableColumn id="24" name="_duration" dataDxfId="96"/>
    <tableColumn id="25" name="_submitted_by" dataDxfId="95"/>
    <tableColumn id="26" name="Interview duration" dataDxfId="94">
      <calculatedColumnFormula>MID(B4,12,8)-MID(A4,12,8)</calculatedColumnFormula>
    </tableColumn>
    <tableColumn id="27" name="District2" dataDxfId="93">
      <calculatedColumnFormula>I4</calculatedColumnFormula>
    </tableColumn>
  </tableColumns>
  <tableStyleInfo name="TableStyleDark8" showFirstColumn="0" showLastColumn="0" showRowStripes="1" showColumnStripes="0"/>
</table>
</file>

<file path=xl/tables/table2.xml><?xml version="1.0" encoding="utf-8"?>
<table xmlns="http://schemas.openxmlformats.org/spreadsheetml/2006/main" id="2" name="Data_List" displayName="Data_List" ref="A3:BI15" totalsRowShown="0" headerRowDxfId="92" dataDxfId="91" headerRowBorderDxfId="89" tableBorderDxfId="90">
  <autoFilter ref="A3:BI15"/>
  <tableColumns count="61">
    <tableColumn id="1" name="waybill_list/waybill_nb" dataDxfId="88"/>
    <tableColumn id="2" name="waybill_list/waybill_date" dataDxfId="87"/>
    <tableColumn id="3" name="waybill_list/delivery_date" dataDxfId="86"/>
    <tableColumn id="4" name="waybill_list/delivery_loc" dataDxfId="85"/>
    <tableColumn id="5" name="waybill_list/items" dataDxfId="84"/>
    <tableColumn id="6" name="waybill_list/items/blanket" dataDxfId="83"/>
    <tableColumn id="7" name="waybill_list/items/hygienekit" dataDxfId="82"/>
    <tableColumn id="8" name="waybill_list/items/jerrycan" dataDxfId="81"/>
    <tableColumn id="9" name="waybill_list/items/kitchenset" dataDxfId="80"/>
    <tableColumn id="10" name="waybill_list/items/mosquitonet" dataDxfId="79"/>
    <tableColumn id="11" name="waybill_list/items/stk" dataDxfId="78"/>
    <tableColumn id="12" name="waybill_list/items/tarpaulin" dataDxfId="77"/>
    <tableColumn id="13" name="waybill_list/items/tent" dataDxfId="76"/>
    <tableColumn id="14" name="waybill_list/blanket/blanket_planned" dataDxfId="75"/>
    <tableColumn id="15" name="waybill_list/blanket/blanket_received" dataDxfId="74"/>
    <tableColumn id="16" name="waybill_list/blanket/blanket_missing" dataDxfId="73"/>
    <tableColumn id="17" name="waybill_list/blanket/blankets_comment" dataDxfId="72"/>
    <tableColumn id="18" name="waybill_list/hygienekit/hygienekit_planned" dataDxfId="71"/>
    <tableColumn id="19" name="waybill_list/hygienekit/hygienekit_received" dataDxfId="70"/>
    <tableColumn id="20" name="waybill_list/hygienekit/hygienekit_missing" dataDxfId="69"/>
    <tableColumn id="21" name="waybill_list/hygienekit/hygienekit_comment" dataDxfId="68"/>
    <tableColumn id="22" name="waybill_list/jerrycan/jerrycan_planned" dataDxfId="67"/>
    <tableColumn id="23" name="waybill_list/jerrycan/jerrycan_received" dataDxfId="66"/>
    <tableColumn id="24" name="waybill_list/jerrycan/jerrycan_missing" dataDxfId="65"/>
    <tableColumn id="25" name="waybill_list/jerrycan/jerrycan_comment" dataDxfId="64"/>
    <tableColumn id="26" name="waybill_list/kitchenset/kitchenset_planned" dataDxfId="63"/>
    <tableColumn id="27" name="waybill_list/kitchenset/kitchenset_received" dataDxfId="62"/>
    <tableColumn id="28" name="waybill_list/kitchenset/kitchenset_missing" dataDxfId="61"/>
    <tableColumn id="29" name="waybill_list/kitchenset/kitchenset_comment" dataDxfId="60"/>
    <tableColumn id="30" name="waybill_list/mosquitonet/mosquitonet_planned" dataDxfId="59"/>
    <tableColumn id="31" name="waybill_list/mosquitonet/mosquitonet_received" dataDxfId="58"/>
    <tableColumn id="32" name="waybill_list/mosquitonet/mosquitonet_missing" dataDxfId="57"/>
    <tableColumn id="33" name="waybill_list/mosquitonet/mosquitonet_comment" dataDxfId="56"/>
    <tableColumn id="34" name="waybill_list/stk/stk_planned" dataDxfId="55"/>
    <tableColumn id="35" name="waybill_list/stk/stk_received" dataDxfId="54"/>
    <tableColumn id="36" name="waybill_list/stk/stk_missing" dataDxfId="53"/>
    <tableColumn id="37" name="waybill_list/stk/stk_comment" dataDxfId="52"/>
    <tableColumn id="38" name="waybill_list/tarpaulin/tarp_planned" dataDxfId="51"/>
    <tableColumn id="39" name="waybill_list/tarpaulin/tarp_received" dataDxfId="50"/>
    <tableColumn id="40" name="waybill_list/tarpaulin/tarp_missing" dataDxfId="49"/>
    <tableColumn id="41" name="waybill_list/tarpaulin/tarp_comment" dataDxfId="48"/>
    <tableColumn id="42" name="waybill_list/tent/tent_planned" dataDxfId="47"/>
    <tableColumn id="43" name="waybill_list/tent/tent_received" dataDxfId="46"/>
    <tableColumn id="44" name="waybill_list/tent/tent_missing" dataDxfId="45"/>
    <tableColumn id="45" name="waybill_list/tent/tent_comment" dataDxfId="44"/>
    <tableColumn id="46" name="waybill_list/waybill_comment" dataDxfId="43"/>
    <tableColumn id="47" name="waybill_list/waybill_pic" dataDxfId="42"/>
    <tableColumn id="48" name="waybill_list/waybill_archived" dataDxfId="41"/>
    <tableColumn id="49" name="waybill_list/waybill_not_archived" dataDxfId="40"/>
    <tableColumn id="50" name="_id" dataDxfId="39"/>
    <tableColumn id="51" name="_uuid" dataDxfId="38"/>
    <tableColumn id="52" name="_submission_time" dataDxfId="37"/>
    <tableColumn id="53" name="_index" dataDxfId="36"/>
    <tableColumn id="54" name="_parent_table_name" dataDxfId="35"/>
    <tableColumn id="55" name="_parent_index" dataDxfId="34"/>
    <tableColumn id="56" name="_tags" dataDxfId="33"/>
    <tableColumn id="57" name="_notes" dataDxfId="32"/>
    <tableColumn id="58" name="_version" dataDxfId="31"/>
    <tableColumn id="59" name="_duration" dataDxfId="30"/>
    <tableColumn id="60" name="_submitted_by" dataDxfId="29"/>
    <tableColumn id="61" name="District" dataDxfId="28">
      <calculatedColumnFormula>VLOOKUP(BC4,Data_Main!$R$4:$AA$4,10,FALSE)</calculatedColumnFormula>
    </tableColumn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baseColWidth="10" defaultRowHeight="16" x14ac:dyDescent="0.2"/>
  <cols>
    <col min="1" max="1" width="2.6640625" style="2" customWidth="1"/>
    <col min="2" max="2" width="7.1640625" style="2" customWidth="1"/>
    <col min="3" max="3" width="10.83203125" style="2"/>
    <col min="4" max="4" width="11.6640625" style="2" customWidth="1"/>
    <col min="5" max="5" width="12.6640625" style="2" customWidth="1"/>
    <col min="6" max="16384" width="10.83203125" style="2"/>
  </cols>
  <sheetData>
    <row r="1" spans="1:6" ht="18" x14ac:dyDescent="0.2">
      <c r="A1" s="1" t="s">
        <v>33</v>
      </c>
    </row>
    <row r="2" spans="1:6" x14ac:dyDescent="0.2">
      <c r="A2" s="3"/>
    </row>
    <row r="3" spans="1:6" x14ac:dyDescent="0.2">
      <c r="A3" s="4" t="s">
        <v>34</v>
      </c>
      <c r="B3" s="4"/>
    </row>
    <row r="4" spans="1:6" x14ac:dyDescent="0.2">
      <c r="A4" s="5"/>
      <c r="B4" s="4" t="s">
        <v>35</v>
      </c>
    </row>
    <row r="5" spans="1:6" x14ac:dyDescent="0.2">
      <c r="A5" s="5"/>
      <c r="B5" s="4" t="s">
        <v>36</v>
      </c>
    </row>
    <row r="7" spans="1:6" x14ac:dyDescent="0.2">
      <c r="A7" s="6">
        <v>1</v>
      </c>
      <c r="B7" s="2" t="s">
        <v>37</v>
      </c>
    </row>
    <row r="8" spans="1:6" x14ac:dyDescent="0.2">
      <c r="A8" s="6">
        <v>2</v>
      </c>
      <c r="B8" s="2" t="s">
        <v>38</v>
      </c>
    </row>
    <row r="9" spans="1:6" x14ac:dyDescent="0.2">
      <c r="A9" s="6"/>
      <c r="B9" s="7" t="s">
        <v>39</v>
      </c>
      <c r="D9" s="8" t="s">
        <v>40</v>
      </c>
      <c r="E9" s="9" t="s">
        <v>41</v>
      </c>
      <c r="F9" s="10" t="s">
        <v>42</v>
      </c>
    </row>
    <row r="10" spans="1:6" x14ac:dyDescent="0.2">
      <c r="A10" s="6"/>
      <c r="B10" s="7" t="s">
        <v>226</v>
      </c>
    </row>
    <row r="11" spans="1:6" x14ac:dyDescent="0.2">
      <c r="A11" s="6"/>
      <c r="B11" s="7" t="s">
        <v>120</v>
      </c>
    </row>
    <row r="12" spans="1:6" x14ac:dyDescent="0.2">
      <c r="A12" s="6">
        <v>3</v>
      </c>
      <c r="B12" s="2" t="s">
        <v>43</v>
      </c>
    </row>
    <row r="13" spans="1:6" x14ac:dyDescent="0.2">
      <c r="A1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baseColWidth="10" defaultRowHeight="13" x14ac:dyDescent="0.15"/>
  <cols>
    <col min="1" max="2" width="10.83203125" style="15"/>
    <col min="3" max="3" width="12.83203125" style="15" customWidth="1"/>
    <col min="4" max="6" width="10.83203125" style="15"/>
    <col min="7" max="7" width="14.6640625" style="15" customWidth="1"/>
    <col min="8" max="9" width="10.83203125" style="15"/>
    <col min="10" max="10" width="15.33203125" style="15" customWidth="1"/>
    <col min="11" max="11" width="10.83203125" style="15"/>
    <col min="12" max="12" width="18" style="15" customWidth="1"/>
    <col min="13" max="13" width="10.83203125" style="15"/>
    <col min="14" max="14" width="16.33203125" style="15" customWidth="1"/>
    <col min="15" max="16" width="10.83203125" style="15"/>
    <col min="17" max="17" width="18.1640625" style="15" customWidth="1"/>
    <col min="18" max="18" width="10.83203125" style="15"/>
    <col min="19" max="19" width="19.6640625" style="15" customWidth="1"/>
    <col min="20" max="20" width="14.83203125" style="15" customWidth="1"/>
    <col min="21" max="23" width="10.83203125" style="15"/>
    <col min="24" max="24" width="11.1640625" style="15" customWidth="1"/>
    <col min="25" max="25" width="15.33203125" style="15" customWidth="1"/>
    <col min="26" max="26" width="18" style="32" customWidth="1"/>
    <col min="27" max="16384" width="10.83203125" style="15"/>
  </cols>
  <sheetData>
    <row r="1" spans="1:27" x14ac:dyDescent="0.15">
      <c r="A1" s="11" t="s">
        <v>44</v>
      </c>
      <c r="B1" s="11"/>
      <c r="C1" s="11"/>
      <c r="D1" s="12"/>
      <c r="E1" s="12"/>
      <c r="F1" s="12"/>
      <c r="G1" s="12"/>
      <c r="H1" s="13" t="s">
        <v>56</v>
      </c>
      <c r="I1" s="14"/>
      <c r="J1" s="14"/>
      <c r="K1" s="14"/>
      <c r="L1" s="14"/>
      <c r="M1" s="21" t="s">
        <v>51</v>
      </c>
      <c r="N1" s="19" t="s">
        <v>50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6" t="s">
        <v>48</v>
      </c>
      <c r="AA1" s="16" t="s">
        <v>48</v>
      </c>
    </row>
    <row r="2" spans="1:27" ht="26" x14ac:dyDescent="0.15">
      <c r="A2" s="12"/>
      <c r="B2" s="12"/>
      <c r="C2" s="12" t="s">
        <v>45</v>
      </c>
      <c r="D2" s="12"/>
      <c r="E2" s="12"/>
      <c r="F2" s="12"/>
      <c r="G2" s="12"/>
      <c r="H2" s="14"/>
      <c r="I2" s="14" t="s">
        <v>46</v>
      </c>
      <c r="J2" s="14" t="s">
        <v>47</v>
      </c>
      <c r="K2" s="14" t="s">
        <v>223</v>
      </c>
      <c r="L2" s="14"/>
      <c r="M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7"/>
      <c r="AA2" s="17"/>
    </row>
    <row r="3" spans="1:27" x14ac:dyDescent="0.15">
      <c r="A3" s="62" t="s">
        <v>0</v>
      </c>
      <c r="B3" s="62" t="s">
        <v>1</v>
      </c>
      <c r="C3" s="63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3" t="s">
        <v>8</v>
      </c>
      <c r="J3" s="63" t="s">
        <v>9</v>
      </c>
      <c r="K3" s="63" t="s">
        <v>210</v>
      </c>
      <c r="L3" s="62" t="s">
        <v>211</v>
      </c>
      <c r="M3" s="62" t="s">
        <v>18</v>
      </c>
      <c r="N3" s="62" t="s">
        <v>19</v>
      </c>
      <c r="O3" s="62" t="s">
        <v>20</v>
      </c>
      <c r="P3" s="62" t="s">
        <v>21</v>
      </c>
      <c r="Q3" s="62" t="s">
        <v>22</v>
      </c>
      <c r="R3" s="62" t="s">
        <v>23</v>
      </c>
      <c r="S3" s="62" t="s">
        <v>24</v>
      </c>
      <c r="T3" s="62" t="s">
        <v>25</v>
      </c>
      <c r="U3" s="62" t="s">
        <v>26</v>
      </c>
      <c r="V3" s="62" t="s">
        <v>27</v>
      </c>
      <c r="W3" s="62" t="s">
        <v>28</v>
      </c>
      <c r="X3" s="62" t="s">
        <v>29</v>
      </c>
      <c r="Y3" s="62" t="s">
        <v>30</v>
      </c>
      <c r="Z3" s="64" t="s">
        <v>49</v>
      </c>
      <c r="AA3" s="64" t="s">
        <v>225</v>
      </c>
    </row>
    <row r="4" spans="1:27" x14ac:dyDescent="0.15">
      <c r="A4" s="15" t="s">
        <v>212</v>
      </c>
      <c r="B4" s="15" t="s">
        <v>213</v>
      </c>
      <c r="C4" s="31">
        <v>42630</v>
      </c>
      <c r="D4" s="15" t="s">
        <v>214</v>
      </c>
      <c r="E4" s="15" t="s">
        <v>214</v>
      </c>
      <c r="F4" s="15" t="s">
        <v>215</v>
      </c>
      <c r="I4" s="15" t="s">
        <v>31</v>
      </c>
      <c r="J4" s="15" t="s">
        <v>216</v>
      </c>
      <c r="K4" s="15">
        <v>12</v>
      </c>
      <c r="L4" s="15" t="s">
        <v>217</v>
      </c>
      <c r="N4" s="15" t="s">
        <v>218</v>
      </c>
      <c r="O4" s="15">
        <v>8534711</v>
      </c>
      <c r="P4" s="15" t="s">
        <v>219</v>
      </c>
      <c r="Q4" s="15" t="s">
        <v>220</v>
      </c>
      <c r="R4" s="15">
        <v>1</v>
      </c>
      <c r="T4" s="15">
        <v>-1</v>
      </c>
      <c r="W4" s="15" t="s">
        <v>221</v>
      </c>
      <c r="X4" s="15">
        <v>1130</v>
      </c>
      <c r="Y4" s="15" t="s">
        <v>222</v>
      </c>
      <c r="Z4" s="18">
        <f>MID(B4,12,8)-MID(A4,12,8)</f>
        <v>1.3078703703703787E-2</v>
      </c>
      <c r="AA4" s="18" t="str">
        <f>I4</f>
        <v>District1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workbookViewId="0">
      <pane xSplit="1" ySplit="3" topLeftCell="AX4" activePane="bottomRight" state="frozen"/>
      <selection pane="topRight" activeCell="B1" sqref="B1"/>
      <selection pane="bottomLeft" activeCell="A4" sqref="A4"/>
      <selection pane="bottomRight" activeCell="A16" sqref="A16"/>
    </sheetView>
  </sheetViews>
  <sheetFormatPr baseColWidth="10" defaultRowHeight="13" x14ac:dyDescent="0.15"/>
  <cols>
    <col min="1" max="1" width="21.5" style="15" customWidth="1"/>
    <col min="2" max="2" width="23" style="15" customWidth="1"/>
    <col min="3" max="3" width="23.6640625" style="15" customWidth="1"/>
    <col min="4" max="4" width="22.6640625" style="15" customWidth="1"/>
    <col min="5" max="5" width="17.33203125" style="15" customWidth="1"/>
    <col min="6" max="6" width="23.6640625" style="15" customWidth="1"/>
    <col min="7" max="7" width="26" style="15" customWidth="1"/>
    <col min="8" max="8" width="24.33203125" style="15" customWidth="1"/>
    <col min="9" max="9" width="26" style="15" customWidth="1"/>
    <col min="10" max="10" width="27.83203125" style="15" customWidth="1"/>
    <col min="11" max="11" width="20.1640625" style="15" customWidth="1"/>
    <col min="12" max="12" width="24.83203125" style="15" customWidth="1"/>
    <col min="13" max="13" width="20.83203125" style="15" customWidth="1"/>
    <col min="14" max="14" width="32.33203125" style="15" customWidth="1"/>
    <col min="15" max="15" width="32.83203125" style="15" customWidth="1"/>
    <col min="16" max="16" width="32.33203125" style="15" customWidth="1"/>
    <col min="17" max="17" width="34.33203125" style="15" customWidth="1"/>
    <col min="18" max="18" width="37.1640625" style="15" customWidth="1"/>
    <col min="19" max="19" width="37.5" style="15" customWidth="1"/>
    <col min="20" max="20" width="37.1640625" style="15" customWidth="1"/>
    <col min="21" max="21" width="38.1640625" style="15" customWidth="1"/>
    <col min="22" max="22" width="33.6640625" style="15" customWidth="1"/>
    <col min="23" max="23" width="34" style="15" customWidth="1"/>
    <col min="24" max="24" width="33.6640625" style="15" customWidth="1"/>
    <col min="25" max="25" width="34.6640625" style="15" customWidth="1"/>
    <col min="26" max="26" width="37.1640625" style="15" customWidth="1"/>
    <col min="27" max="27" width="37.5" style="15" customWidth="1"/>
    <col min="28" max="28" width="37.1640625" style="15" customWidth="1"/>
    <col min="29" max="29" width="38.1640625" style="15" customWidth="1"/>
    <col min="30" max="30" width="40.6640625" style="15" customWidth="1"/>
    <col min="31" max="31" width="41.1640625" style="15" customWidth="1"/>
    <col min="32" max="32" width="40.6640625" style="15" customWidth="1"/>
    <col min="33" max="33" width="41.6640625" style="15" customWidth="1"/>
    <col min="34" max="34" width="25.5" style="15" customWidth="1"/>
    <col min="35" max="35" width="25.83203125" style="15" customWidth="1"/>
    <col min="36" max="36" width="25.5" style="15" customWidth="1"/>
    <col min="37" max="37" width="26.5" style="15" customWidth="1"/>
    <col min="38" max="38" width="30.83203125" style="15" customWidth="1"/>
    <col min="39" max="39" width="31.33203125" style="15" customWidth="1"/>
    <col min="40" max="40" width="30.83203125" style="15" customWidth="1"/>
    <col min="41" max="41" width="32" style="15" customWidth="1"/>
    <col min="42" max="42" width="26.83203125" style="15" customWidth="1"/>
    <col min="43" max="43" width="27.1640625" style="15" customWidth="1"/>
    <col min="44" max="44" width="26.6640625" style="15" customWidth="1"/>
    <col min="45" max="45" width="27.83203125" style="15" customWidth="1"/>
    <col min="46" max="46" width="26.83203125" style="15" customWidth="1"/>
    <col min="47" max="47" width="21.83203125" style="15" customWidth="1"/>
    <col min="48" max="48" width="26.33203125" style="15" customWidth="1"/>
    <col min="49" max="49" width="29.83203125" style="15" customWidth="1"/>
    <col min="50" max="51" width="10.83203125" style="15"/>
    <col min="52" max="52" width="18.1640625" style="15" customWidth="1"/>
    <col min="53" max="53" width="10.83203125" style="15"/>
    <col min="54" max="54" width="19.6640625" style="15" customWidth="1"/>
    <col min="55" max="55" width="14.83203125" style="15" customWidth="1"/>
    <col min="56" max="58" width="10.83203125" style="15"/>
    <col min="59" max="59" width="11.1640625" style="15" customWidth="1"/>
    <col min="60" max="60" width="15.33203125" style="15" customWidth="1"/>
    <col min="61" max="16384" width="10.83203125" style="15"/>
  </cols>
  <sheetData>
    <row r="1" spans="1:61" x14ac:dyDescent="0.15">
      <c r="A1" s="13" t="s">
        <v>56</v>
      </c>
      <c r="B1" s="13"/>
      <c r="C1" s="13"/>
      <c r="D1" s="13"/>
      <c r="E1" s="23" t="s">
        <v>57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30" t="s">
        <v>90</v>
      </c>
      <c r="AU1" s="28"/>
      <c r="AV1" s="28"/>
      <c r="AW1" s="28"/>
      <c r="AX1" s="19" t="s">
        <v>50</v>
      </c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16" t="s">
        <v>48</v>
      </c>
    </row>
    <row r="2" spans="1:61" x14ac:dyDescent="0.15">
      <c r="A2" s="14" t="s">
        <v>52</v>
      </c>
      <c r="B2" s="14" t="s">
        <v>53</v>
      </c>
      <c r="C2" s="14" t="s">
        <v>54</v>
      </c>
      <c r="D2" s="14" t="s">
        <v>55</v>
      </c>
      <c r="E2" s="24"/>
      <c r="F2" s="24"/>
      <c r="G2" s="24"/>
      <c r="H2" s="24"/>
      <c r="I2" s="24"/>
      <c r="J2" s="24"/>
      <c r="K2" s="24"/>
      <c r="L2" s="24"/>
      <c r="M2" s="24"/>
      <c r="N2" s="25" t="s">
        <v>58</v>
      </c>
      <c r="O2" s="26" t="s">
        <v>59</v>
      </c>
      <c r="P2" s="26" t="s">
        <v>60</v>
      </c>
      <c r="Q2" s="27" t="s">
        <v>61</v>
      </c>
      <c r="R2" s="25" t="s">
        <v>74</v>
      </c>
      <c r="S2" s="26" t="s">
        <v>75</v>
      </c>
      <c r="T2" s="26" t="s">
        <v>76</v>
      </c>
      <c r="U2" s="27" t="s">
        <v>77</v>
      </c>
      <c r="V2" s="25" t="s">
        <v>66</v>
      </c>
      <c r="W2" s="26" t="s">
        <v>67</v>
      </c>
      <c r="X2" s="26" t="s">
        <v>68</v>
      </c>
      <c r="Y2" s="27" t="s">
        <v>69</v>
      </c>
      <c r="Z2" s="25" t="s">
        <v>78</v>
      </c>
      <c r="AA2" s="26" t="s">
        <v>79</v>
      </c>
      <c r="AB2" s="26" t="s">
        <v>80</v>
      </c>
      <c r="AC2" s="27" t="s">
        <v>81</v>
      </c>
      <c r="AD2" s="25" t="s">
        <v>82</v>
      </c>
      <c r="AE2" s="26" t="s">
        <v>83</v>
      </c>
      <c r="AF2" s="26" t="s">
        <v>84</v>
      </c>
      <c r="AG2" s="27" t="s">
        <v>85</v>
      </c>
      <c r="AH2" s="25" t="s">
        <v>70</v>
      </c>
      <c r="AI2" s="26" t="s">
        <v>71</v>
      </c>
      <c r="AJ2" s="26" t="s">
        <v>72</v>
      </c>
      <c r="AK2" s="27" t="s">
        <v>73</v>
      </c>
      <c r="AL2" s="25" t="s">
        <v>62</v>
      </c>
      <c r="AM2" s="26" t="s">
        <v>63</v>
      </c>
      <c r="AN2" s="26" t="s">
        <v>64</v>
      </c>
      <c r="AO2" s="27" t="s">
        <v>65</v>
      </c>
      <c r="AP2" s="25" t="s">
        <v>86</v>
      </c>
      <c r="AQ2" s="26" t="s">
        <v>87</v>
      </c>
      <c r="AR2" s="26" t="s">
        <v>88</v>
      </c>
      <c r="AS2" s="27" t="s">
        <v>89</v>
      </c>
      <c r="AT2" s="29" t="s">
        <v>91</v>
      </c>
      <c r="AU2" s="29" t="s">
        <v>92</v>
      </c>
      <c r="AV2" s="29" t="s">
        <v>93</v>
      </c>
      <c r="AW2" s="29" t="s">
        <v>94</v>
      </c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17"/>
    </row>
    <row r="3" spans="1:61" s="50" customFormat="1" ht="39" customHeight="1" x14ac:dyDescent="0.2">
      <c r="A3" s="63" t="s">
        <v>122</v>
      </c>
      <c r="B3" s="63" t="s">
        <v>123</v>
      </c>
      <c r="C3" s="63" t="s">
        <v>124</v>
      </c>
      <c r="D3" s="63" t="s">
        <v>125</v>
      </c>
      <c r="E3" s="62" t="s">
        <v>126</v>
      </c>
      <c r="F3" s="62" t="s">
        <v>127</v>
      </c>
      <c r="G3" s="62" t="s">
        <v>128</v>
      </c>
      <c r="H3" s="62" t="s">
        <v>129</v>
      </c>
      <c r="I3" s="62" t="s">
        <v>130</v>
      </c>
      <c r="J3" s="62" t="s">
        <v>131</v>
      </c>
      <c r="K3" s="62" t="s">
        <v>132</v>
      </c>
      <c r="L3" s="62" t="s">
        <v>133</v>
      </c>
      <c r="M3" s="62" t="s">
        <v>134</v>
      </c>
      <c r="N3" s="63" t="s">
        <v>135</v>
      </c>
      <c r="O3" s="63" t="s">
        <v>136</v>
      </c>
      <c r="P3" s="63" t="s">
        <v>137</v>
      </c>
      <c r="Q3" s="63" t="s">
        <v>138</v>
      </c>
      <c r="R3" s="63" t="s">
        <v>151</v>
      </c>
      <c r="S3" s="63" t="s">
        <v>152</v>
      </c>
      <c r="T3" s="63" t="s">
        <v>153</v>
      </c>
      <c r="U3" s="63" t="s">
        <v>154</v>
      </c>
      <c r="V3" s="63" t="s">
        <v>143</v>
      </c>
      <c r="W3" s="63" t="s">
        <v>144</v>
      </c>
      <c r="X3" s="63" t="s">
        <v>145</v>
      </c>
      <c r="Y3" s="63" t="s">
        <v>146</v>
      </c>
      <c r="Z3" s="63" t="s">
        <v>155</v>
      </c>
      <c r="AA3" s="63" t="s">
        <v>156</v>
      </c>
      <c r="AB3" s="63" t="s">
        <v>157</v>
      </c>
      <c r="AC3" s="63" t="s">
        <v>158</v>
      </c>
      <c r="AD3" s="63" t="s">
        <v>159</v>
      </c>
      <c r="AE3" s="63" t="s">
        <v>160</v>
      </c>
      <c r="AF3" s="63" t="s">
        <v>161</v>
      </c>
      <c r="AG3" s="63" t="s">
        <v>162</v>
      </c>
      <c r="AH3" s="63" t="s">
        <v>147</v>
      </c>
      <c r="AI3" s="63" t="s">
        <v>148</v>
      </c>
      <c r="AJ3" s="63" t="s">
        <v>149</v>
      </c>
      <c r="AK3" s="63" t="s">
        <v>150</v>
      </c>
      <c r="AL3" s="63" t="s">
        <v>139</v>
      </c>
      <c r="AM3" s="63" t="s">
        <v>140</v>
      </c>
      <c r="AN3" s="63" t="s">
        <v>141</v>
      </c>
      <c r="AO3" s="63" t="s">
        <v>142</v>
      </c>
      <c r="AP3" s="63" t="s">
        <v>163</v>
      </c>
      <c r="AQ3" s="63" t="s">
        <v>164</v>
      </c>
      <c r="AR3" s="63" t="s">
        <v>165</v>
      </c>
      <c r="AS3" s="63" t="s">
        <v>166</v>
      </c>
      <c r="AT3" s="63" t="s">
        <v>167</v>
      </c>
      <c r="AU3" s="63" t="s">
        <v>168</v>
      </c>
      <c r="AV3" s="63" t="s">
        <v>169</v>
      </c>
      <c r="AW3" s="63" t="s">
        <v>170</v>
      </c>
      <c r="AX3" s="62" t="s">
        <v>20</v>
      </c>
      <c r="AY3" s="62" t="s">
        <v>21</v>
      </c>
      <c r="AZ3" s="62" t="s">
        <v>22</v>
      </c>
      <c r="BA3" s="62" t="s">
        <v>23</v>
      </c>
      <c r="BB3" s="62" t="s">
        <v>24</v>
      </c>
      <c r="BC3" s="62" t="s">
        <v>25</v>
      </c>
      <c r="BD3" s="62" t="s">
        <v>26</v>
      </c>
      <c r="BE3" s="62" t="s">
        <v>27</v>
      </c>
      <c r="BF3" s="62" t="s">
        <v>28</v>
      </c>
      <c r="BG3" s="62" t="s">
        <v>29</v>
      </c>
      <c r="BH3" s="62" t="s">
        <v>30</v>
      </c>
      <c r="BI3" s="64" t="s">
        <v>46</v>
      </c>
    </row>
    <row r="4" spans="1:61" x14ac:dyDescent="0.15">
      <c r="A4" s="32" t="s">
        <v>171</v>
      </c>
      <c r="B4" s="65">
        <v>42542</v>
      </c>
      <c r="C4" s="65">
        <v>42542</v>
      </c>
      <c r="D4" s="32" t="s">
        <v>172</v>
      </c>
      <c r="E4" s="32" t="s">
        <v>107</v>
      </c>
      <c r="F4" s="32" t="b">
        <v>0</v>
      </c>
      <c r="G4" s="32" t="b">
        <v>0</v>
      </c>
      <c r="H4" s="32" t="b">
        <v>0</v>
      </c>
      <c r="I4" s="32" t="b">
        <v>0</v>
      </c>
      <c r="J4" s="32" t="b">
        <v>0</v>
      </c>
      <c r="K4" s="32" t="b">
        <v>1</v>
      </c>
      <c r="L4" s="32" t="b">
        <v>0</v>
      </c>
      <c r="M4" s="32" t="b">
        <v>0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>
        <v>125</v>
      </c>
      <c r="AI4" s="32">
        <v>125</v>
      </c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173</v>
      </c>
      <c r="AV4" s="32" t="s">
        <v>32</v>
      </c>
      <c r="AW4" s="32"/>
      <c r="AX4" s="32"/>
      <c r="AY4" s="32"/>
      <c r="AZ4" s="32"/>
      <c r="BA4" s="32">
        <v>1</v>
      </c>
      <c r="BB4" s="32" t="s">
        <v>174</v>
      </c>
      <c r="BC4" s="32">
        <v>1</v>
      </c>
      <c r="BD4" s="32"/>
      <c r="BE4" s="32"/>
      <c r="BF4" s="32"/>
      <c r="BG4" s="32"/>
      <c r="BH4" s="32"/>
      <c r="BI4" s="18" t="str">
        <f>VLOOKUP(BC4,Data_Main!$R$4:$AA$4,10,FALSE)</f>
        <v>District1</v>
      </c>
    </row>
    <row r="5" spans="1:61" x14ac:dyDescent="0.15">
      <c r="A5" s="32" t="s">
        <v>175</v>
      </c>
      <c r="B5" s="65">
        <v>42538</v>
      </c>
      <c r="C5" s="65">
        <v>42538</v>
      </c>
      <c r="D5" s="32" t="s">
        <v>172</v>
      </c>
      <c r="E5" s="32" t="s">
        <v>176</v>
      </c>
      <c r="F5" s="32" t="b">
        <v>1</v>
      </c>
      <c r="G5" s="32" t="b">
        <v>0</v>
      </c>
      <c r="H5" s="32" t="b">
        <v>0</v>
      </c>
      <c r="I5" s="32" t="b">
        <v>0</v>
      </c>
      <c r="J5" s="32" t="b">
        <v>0</v>
      </c>
      <c r="K5" s="32" t="b">
        <v>0</v>
      </c>
      <c r="L5" s="32" t="b">
        <v>1</v>
      </c>
      <c r="M5" s="32" t="b">
        <v>0</v>
      </c>
      <c r="N5" s="32">
        <v>560</v>
      </c>
      <c r="O5" s="32">
        <v>560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>
        <v>190</v>
      </c>
      <c r="AM5" s="32">
        <v>190</v>
      </c>
      <c r="AN5" s="32"/>
      <c r="AO5" s="32"/>
      <c r="AP5" s="32"/>
      <c r="AQ5" s="32"/>
      <c r="AR5" s="32"/>
      <c r="AS5" s="32"/>
      <c r="AT5" s="32"/>
      <c r="AU5" s="32" t="s">
        <v>177</v>
      </c>
      <c r="AV5" s="32" t="s">
        <v>119</v>
      </c>
      <c r="AW5" s="32" t="s">
        <v>178</v>
      </c>
      <c r="AX5" s="32"/>
      <c r="AY5" s="32"/>
      <c r="AZ5" s="32"/>
      <c r="BA5" s="32">
        <v>2</v>
      </c>
      <c r="BB5" s="32" t="s">
        <v>174</v>
      </c>
      <c r="BC5" s="32">
        <v>1</v>
      </c>
      <c r="BD5" s="32"/>
      <c r="BE5" s="32"/>
      <c r="BF5" s="32"/>
      <c r="BG5" s="32"/>
      <c r="BH5" s="32"/>
      <c r="BI5" s="18" t="str">
        <f>VLOOKUP(BC5,Data_Main!$R$4:$AA$4,10,FALSE)</f>
        <v>District1</v>
      </c>
    </row>
    <row r="6" spans="1:61" x14ac:dyDescent="0.15">
      <c r="A6" s="32" t="s">
        <v>179</v>
      </c>
      <c r="B6" s="65">
        <v>42538</v>
      </c>
      <c r="C6" s="65">
        <v>42538</v>
      </c>
      <c r="D6" s="32" t="s">
        <v>172</v>
      </c>
      <c r="E6" s="32" t="s">
        <v>107</v>
      </c>
      <c r="F6" s="32" t="b">
        <v>0</v>
      </c>
      <c r="G6" s="32" t="b">
        <v>0</v>
      </c>
      <c r="H6" s="32" t="b">
        <v>0</v>
      </c>
      <c r="I6" s="32" t="b">
        <v>0</v>
      </c>
      <c r="J6" s="32" t="b">
        <v>0</v>
      </c>
      <c r="K6" s="32" t="b">
        <v>1</v>
      </c>
      <c r="L6" s="32" t="b">
        <v>0</v>
      </c>
      <c r="M6" s="32" t="b">
        <v>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>
        <v>447</v>
      </c>
      <c r="AI6" s="32">
        <v>447</v>
      </c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 t="s">
        <v>180</v>
      </c>
      <c r="AV6" s="32" t="s">
        <v>32</v>
      </c>
      <c r="AW6" s="32"/>
      <c r="AX6" s="32"/>
      <c r="AY6" s="32"/>
      <c r="AZ6" s="32"/>
      <c r="BA6" s="32">
        <v>3</v>
      </c>
      <c r="BB6" s="32" t="s">
        <v>174</v>
      </c>
      <c r="BC6" s="32">
        <v>1</v>
      </c>
      <c r="BD6" s="32"/>
      <c r="BE6" s="32"/>
      <c r="BF6" s="32"/>
      <c r="BG6" s="32"/>
      <c r="BH6" s="32"/>
      <c r="BI6" s="18" t="str">
        <f>VLOOKUP(BC6,Data_Main!$R$4:$AA$4,10,FALSE)</f>
        <v>District1</v>
      </c>
    </row>
    <row r="7" spans="1:61" x14ac:dyDescent="0.15">
      <c r="A7" s="32" t="s">
        <v>181</v>
      </c>
      <c r="B7" s="65">
        <v>42537</v>
      </c>
      <c r="C7" s="65">
        <v>42537</v>
      </c>
      <c r="D7" s="32" t="s">
        <v>172</v>
      </c>
      <c r="E7" s="32" t="s">
        <v>182</v>
      </c>
      <c r="F7" s="32" t="b">
        <v>0</v>
      </c>
      <c r="G7" s="32" t="b">
        <v>0</v>
      </c>
      <c r="H7" s="32" t="b">
        <v>0</v>
      </c>
      <c r="I7" s="32" t="b">
        <v>1</v>
      </c>
      <c r="J7" s="32" t="b">
        <v>0</v>
      </c>
      <c r="K7" s="32" t="b">
        <v>1</v>
      </c>
      <c r="L7" s="32" t="b">
        <v>0</v>
      </c>
      <c r="M7" s="32" t="b">
        <v>0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>
        <v>1280</v>
      </c>
      <c r="AA7" s="32">
        <v>1277</v>
      </c>
      <c r="AB7" s="32">
        <v>3</v>
      </c>
      <c r="AC7" s="32" t="s">
        <v>183</v>
      </c>
      <c r="AD7" s="32"/>
      <c r="AE7" s="32"/>
      <c r="AF7" s="32"/>
      <c r="AG7" s="32"/>
      <c r="AH7" s="32">
        <v>200</v>
      </c>
      <c r="AI7" s="32">
        <v>200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 t="s">
        <v>184</v>
      </c>
      <c r="AV7" s="32" t="s">
        <v>32</v>
      </c>
      <c r="AW7" s="32"/>
      <c r="AX7" s="32"/>
      <c r="AY7" s="32"/>
      <c r="AZ7" s="32"/>
      <c r="BA7" s="32">
        <v>4</v>
      </c>
      <c r="BB7" s="32" t="s">
        <v>174</v>
      </c>
      <c r="BC7" s="32">
        <v>1</v>
      </c>
      <c r="BD7" s="32"/>
      <c r="BE7" s="32"/>
      <c r="BF7" s="32"/>
      <c r="BG7" s="32"/>
      <c r="BH7" s="32"/>
      <c r="BI7" s="18" t="str">
        <f>VLOOKUP(BC7,Data_Main!$R$4:$AA$4,10,FALSE)</f>
        <v>District1</v>
      </c>
    </row>
    <row r="8" spans="1:61" x14ac:dyDescent="0.15">
      <c r="A8" s="32" t="s">
        <v>185</v>
      </c>
      <c r="B8" s="65">
        <v>42537</v>
      </c>
      <c r="C8" s="65">
        <v>42537</v>
      </c>
      <c r="D8" s="32" t="s">
        <v>172</v>
      </c>
      <c r="E8" s="32" t="s">
        <v>186</v>
      </c>
      <c r="F8" s="32" t="b">
        <v>0</v>
      </c>
      <c r="G8" s="32" t="b">
        <v>0</v>
      </c>
      <c r="H8" s="32" t="b">
        <v>0</v>
      </c>
      <c r="I8" s="32" t="b">
        <v>0</v>
      </c>
      <c r="J8" s="32" t="b">
        <v>0</v>
      </c>
      <c r="K8" s="32" t="b">
        <v>0</v>
      </c>
      <c r="L8" s="32" t="b">
        <v>1</v>
      </c>
      <c r="M8" s="32" t="b">
        <v>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>
        <v>2475</v>
      </c>
      <c r="AM8" s="32">
        <v>2475</v>
      </c>
      <c r="AN8" s="32"/>
      <c r="AO8" s="32"/>
      <c r="AP8" s="32"/>
      <c r="AQ8" s="32"/>
      <c r="AR8" s="32"/>
      <c r="AS8" s="32"/>
      <c r="AT8" s="32"/>
      <c r="AU8" s="32" t="s">
        <v>187</v>
      </c>
      <c r="AV8" s="32" t="s">
        <v>32</v>
      </c>
      <c r="AW8" s="32"/>
      <c r="AX8" s="32"/>
      <c r="AY8" s="32"/>
      <c r="AZ8" s="32"/>
      <c r="BA8" s="32">
        <v>5</v>
      </c>
      <c r="BB8" s="32" t="s">
        <v>174</v>
      </c>
      <c r="BC8" s="32">
        <v>1</v>
      </c>
      <c r="BD8" s="32"/>
      <c r="BE8" s="32"/>
      <c r="BF8" s="32"/>
      <c r="BG8" s="32"/>
      <c r="BH8" s="32"/>
      <c r="BI8" s="18" t="str">
        <f>VLOOKUP(BC8,Data_Main!$R$4:$AA$4,10,FALSE)</f>
        <v>District1</v>
      </c>
    </row>
    <row r="9" spans="1:61" x14ac:dyDescent="0.15">
      <c r="A9" s="32" t="s">
        <v>188</v>
      </c>
      <c r="B9" s="65">
        <v>42541</v>
      </c>
      <c r="C9" s="65">
        <v>42541</v>
      </c>
      <c r="D9" s="32" t="s">
        <v>172</v>
      </c>
      <c r="E9" s="32" t="s">
        <v>189</v>
      </c>
      <c r="F9" s="32" t="b">
        <v>1</v>
      </c>
      <c r="G9" s="32" t="b">
        <v>0</v>
      </c>
      <c r="H9" s="32" t="b">
        <v>0</v>
      </c>
      <c r="I9" s="32" t="b">
        <v>0</v>
      </c>
      <c r="J9" s="32" t="b">
        <v>0</v>
      </c>
      <c r="K9" s="32" t="b">
        <v>1</v>
      </c>
      <c r="L9" s="32" t="b">
        <v>1</v>
      </c>
      <c r="M9" s="32" t="b">
        <v>0</v>
      </c>
      <c r="N9" s="32">
        <v>86</v>
      </c>
      <c r="O9" s="32">
        <v>86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>
        <v>43</v>
      </c>
      <c r="AI9" s="32">
        <v>43</v>
      </c>
      <c r="AJ9" s="32"/>
      <c r="AK9" s="32"/>
      <c r="AL9" s="32">
        <v>86</v>
      </c>
      <c r="AM9" s="32">
        <v>86</v>
      </c>
      <c r="AN9" s="32"/>
      <c r="AO9" s="32"/>
      <c r="AP9" s="32"/>
      <c r="AQ9" s="32"/>
      <c r="AR9" s="32"/>
      <c r="AS9" s="32"/>
      <c r="AT9" s="32"/>
      <c r="AU9" s="32" t="s">
        <v>190</v>
      </c>
      <c r="AV9" s="32" t="s">
        <v>32</v>
      </c>
      <c r="AW9" s="32"/>
      <c r="AX9" s="32"/>
      <c r="AY9" s="32"/>
      <c r="AZ9" s="32"/>
      <c r="BA9" s="32">
        <v>6</v>
      </c>
      <c r="BB9" s="32" t="s">
        <v>174</v>
      </c>
      <c r="BC9" s="32">
        <v>1</v>
      </c>
      <c r="BD9" s="32"/>
      <c r="BE9" s="32"/>
      <c r="BF9" s="32"/>
      <c r="BG9" s="32"/>
      <c r="BH9" s="32"/>
      <c r="BI9" s="18" t="str">
        <f>VLOOKUP(BC9,Data_Main!$R$4:$AA$4,10,FALSE)</f>
        <v>District1</v>
      </c>
    </row>
    <row r="10" spans="1:61" x14ac:dyDescent="0.15">
      <c r="A10" s="32" t="s">
        <v>191</v>
      </c>
      <c r="B10" s="65">
        <v>42561</v>
      </c>
      <c r="C10" s="65">
        <v>42561</v>
      </c>
      <c r="D10" s="32" t="s">
        <v>192</v>
      </c>
      <c r="E10" s="32" t="s">
        <v>189</v>
      </c>
      <c r="F10" s="32" t="b">
        <v>1</v>
      </c>
      <c r="G10" s="32" t="b">
        <v>0</v>
      </c>
      <c r="H10" s="32" t="b">
        <v>0</v>
      </c>
      <c r="I10" s="32" t="b">
        <v>0</v>
      </c>
      <c r="J10" s="32" t="b">
        <v>0</v>
      </c>
      <c r="K10" s="32" t="b">
        <v>1</v>
      </c>
      <c r="L10" s="32" t="b">
        <v>1</v>
      </c>
      <c r="M10" s="32" t="b">
        <v>0</v>
      </c>
      <c r="N10" s="32">
        <v>150</v>
      </c>
      <c r="O10" s="32">
        <v>150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>
        <v>90</v>
      </c>
      <c r="AI10" s="32">
        <v>90</v>
      </c>
      <c r="AJ10" s="32"/>
      <c r="AK10" s="32"/>
      <c r="AL10" s="32">
        <v>185</v>
      </c>
      <c r="AM10" s="32">
        <v>185</v>
      </c>
      <c r="AN10" s="32"/>
      <c r="AO10" s="32"/>
      <c r="AP10" s="32"/>
      <c r="AQ10" s="32"/>
      <c r="AR10" s="32"/>
      <c r="AS10" s="32"/>
      <c r="AT10" s="32"/>
      <c r="AU10" s="32" t="s">
        <v>193</v>
      </c>
      <c r="AV10" s="32" t="s">
        <v>32</v>
      </c>
      <c r="AW10" s="32"/>
      <c r="AX10" s="32"/>
      <c r="AY10" s="32"/>
      <c r="AZ10" s="32"/>
      <c r="BA10" s="32">
        <v>7</v>
      </c>
      <c r="BB10" s="32" t="s">
        <v>174</v>
      </c>
      <c r="BC10" s="32">
        <v>1</v>
      </c>
      <c r="BD10" s="32"/>
      <c r="BE10" s="32"/>
      <c r="BF10" s="32"/>
      <c r="BG10" s="32"/>
      <c r="BH10" s="32"/>
      <c r="BI10" s="18" t="str">
        <f>VLOOKUP(BC10,Data_Main!$R$4:$AA$4,10,FALSE)</f>
        <v>District1</v>
      </c>
    </row>
    <row r="11" spans="1:61" x14ac:dyDescent="0.15">
      <c r="A11" s="32" t="s">
        <v>194</v>
      </c>
      <c r="B11" s="65">
        <v>42559</v>
      </c>
      <c r="C11" s="65">
        <v>42559</v>
      </c>
      <c r="D11" s="32" t="s">
        <v>195</v>
      </c>
      <c r="E11" s="32" t="s">
        <v>189</v>
      </c>
      <c r="F11" s="32" t="b">
        <v>1</v>
      </c>
      <c r="G11" s="32" t="b">
        <v>0</v>
      </c>
      <c r="H11" s="32" t="b">
        <v>0</v>
      </c>
      <c r="I11" s="32" t="b">
        <v>0</v>
      </c>
      <c r="J11" s="32" t="b">
        <v>0</v>
      </c>
      <c r="K11" s="32" t="b">
        <v>1</v>
      </c>
      <c r="L11" s="32" t="b">
        <v>1</v>
      </c>
      <c r="M11" s="32" t="b">
        <v>0</v>
      </c>
      <c r="N11" s="32">
        <v>204</v>
      </c>
      <c r="O11" s="32">
        <v>204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>
        <v>66</v>
      </c>
      <c r="AI11" s="32">
        <v>66</v>
      </c>
      <c r="AJ11" s="32"/>
      <c r="AK11" s="32"/>
      <c r="AL11" s="32">
        <v>189</v>
      </c>
      <c r="AM11" s="32">
        <v>189</v>
      </c>
      <c r="AN11" s="32"/>
      <c r="AO11" s="32"/>
      <c r="AP11" s="32"/>
      <c r="AQ11" s="32"/>
      <c r="AR11" s="32"/>
      <c r="AS11" s="32"/>
      <c r="AT11" s="32"/>
      <c r="AU11" s="32" t="s">
        <v>196</v>
      </c>
      <c r="AV11" s="32" t="s">
        <v>119</v>
      </c>
      <c r="AW11" s="32" t="s">
        <v>178</v>
      </c>
      <c r="AX11" s="32"/>
      <c r="AY11" s="32"/>
      <c r="AZ11" s="32"/>
      <c r="BA11" s="32">
        <v>8</v>
      </c>
      <c r="BB11" s="32" t="s">
        <v>174</v>
      </c>
      <c r="BC11" s="32">
        <v>1</v>
      </c>
      <c r="BD11" s="32"/>
      <c r="BE11" s="32"/>
      <c r="BF11" s="32"/>
      <c r="BG11" s="32"/>
      <c r="BH11" s="32"/>
      <c r="BI11" s="18" t="str">
        <f>VLOOKUP(BC11,Data_Main!$R$4:$AA$4,10,FALSE)</f>
        <v>District1</v>
      </c>
    </row>
    <row r="12" spans="1:61" x14ac:dyDescent="0.15">
      <c r="A12" s="32" t="s">
        <v>118</v>
      </c>
      <c r="B12" s="65">
        <v>42589</v>
      </c>
      <c r="C12" s="65">
        <v>42589</v>
      </c>
      <c r="D12" s="32" t="s">
        <v>197</v>
      </c>
      <c r="E12" s="32" t="s">
        <v>189</v>
      </c>
      <c r="F12" s="32" t="b">
        <v>1</v>
      </c>
      <c r="G12" s="32" t="b">
        <v>0</v>
      </c>
      <c r="H12" s="32" t="b">
        <v>0</v>
      </c>
      <c r="I12" s="32" t="b">
        <v>0</v>
      </c>
      <c r="J12" s="32" t="b">
        <v>0</v>
      </c>
      <c r="K12" s="32" t="b">
        <v>1</v>
      </c>
      <c r="L12" s="32" t="b">
        <v>1</v>
      </c>
      <c r="M12" s="32" t="b">
        <v>0</v>
      </c>
      <c r="N12" s="32">
        <v>125</v>
      </c>
      <c r="O12" s="32">
        <v>125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>
        <v>96</v>
      </c>
      <c r="AI12" s="32">
        <v>92</v>
      </c>
      <c r="AJ12" s="32">
        <v>4</v>
      </c>
      <c r="AK12" s="32"/>
      <c r="AL12" s="32">
        <v>195</v>
      </c>
      <c r="AM12" s="32">
        <v>190</v>
      </c>
      <c r="AN12" s="32">
        <v>5</v>
      </c>
      <c r="AO12" s="32"/>
      <c r="AP12" s="32"/>
      <c r="AQ12" s="32"/>
      <c r="AR12" s="32"/>
      <c r="AS12" s="32"/>
      <c r="AT12" s="32"/>
      <c r="AU12" s="32" t="s">
        <v>198</v>
      </c>
      <c r="AV12" s="32" t="s">
        <v>32</v>
      </c>
      <c r="AW12" s="32"/>
      <c r="AX12" s="32"/>
      <c r="AY12" s="32"/>
      <c r="AZ12" s="32"/>
      <c r="BA12" s="32">
        <v>9</v>
      </c>
      <c r="BB12" s="32" t="s">
        <v>174</v>
      </c>
      <c r="BC12" s="32">
        <v>1</v>
      </c>
      <c r="BD12" s="32"/>
      <c r="BE12" s="32"/>
      <c r="BF12" s="32"/>
      <c r="BG12" s="32"/>
      <c r="BH12" s="32"/>
      <c r="BI12" s="18" t="str">
        <f>VLOOKUP(BC12,Data_Main!$R$4:$AA$4,10,FALSE)</f>
        <v>District1</v>
      </c>
    </row>
    <row r="13" spans="1:61" x14ac:dyDescent="0.15">
      <c r="A13" s="32" t="s">
        <v>199</v>
      </c>
      <c r="B13" s="65">
        <v>42561</v>
      </c>
      <c r="C13" s="65">
        <v>42561</v>
      </c>
      <c r="D13" s="32" t="s">
        <v>200</v>
      </c>
      <c r="E13" s="32" t="s">
        <v>189</v>
      </c>
      <c r="F13" s="32" t="b">
        <v>1</v>
      </c>
      <c r="G13" s="32" t="b">
        <v>0</v>
      </c>
      <c r="H13" s="32" t="b">
        <v>0</v>
      </c>
      <c r="I13" s="32" t="b">
        <v>0</v>
      </c>
      <c r="J13" s="32" t="b">
        <v>0</v>
      </c>
      <c r="K13" s="32" t="b">
        <v>1</v>
      </c>
      <c r="L13" s="32" t="b">
        <v>1</v>
      </c>
      <c r="M13" s="32" t="b">
        <v>0</v>
      </c>
      <c r="N13" s="32">
        <v>125</v>
      </c>
      <c r="O13" s="32">
        <v>125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>
        <v>89</v>
      </c>
      <c r="AI13" s="32">
        <v>88</v>
      </c>
      <c r="AJ13" s="32">
        <v>1</v>
      </c>
      <c r="AK13" s="32"/>
      <c r="AL13" s="32">
        <v>135</v>
      </c>
      <c r="AM13" s="32">
        <v>135</v>
      </c>
      <c r="AN13" s="32"/>
      <c r="AO13" s="32"/>
      <c r="AP13" s="32"/>
      <c r="AQ13" s="32"/>
      <c r="AR13" s="32"/>
      <c r="AS13" s="32"/>
      <c r="AT13" s="32"/>
      <c r="AU13" s="32" t="s">
        <v>201</v>
      </c>
      <c r="AV13" s="32" t="s">
        <v>32</v>
      </c>
      <c r="AW13" s="32"/>
      <c r="AX13" s="32"/>
      <c r="AY13" s="32"/>
      <c r="AZ13" s="32"/>
      <c r="BA13" s="32">
        <v>10</v>
      </c>
      <c r="BB13" s="32" t="s">
        <v>174</v>
      </c>
      <c r="BC13" s="32">
        <v>1</v>
      </c>
      <c r="BD13" s="32"/>
      <c r="BE13" s="32"/>
      <c r="BF13" s="32"/>
      <c r="BG13" s="32"/>
      <c r="BH13" s="32"/>
      <c r="BI13" s="18" t="str">
        <f>VLOOKUP(BC13,Data_Main!$R$4:$AA$4,10,FALSE)</f>
        <v>District1</v>
      </c>
    </row>
    <row r="14" spans="1:61" x14ac:dyDescent="0.15">
      <c r="A14" s="32" t="s">
        <v>202</v>
      </c>
      <c r="B14" s="65">
        <v>42535</v>
      </c>
      <c r="C14" s="65">
        <v>42535</v>
      </c>
      <c r="D14" s="32" t="s">
        <v>203</v>
      </c>
      <c r="E14" s="32" t="s">
        <v>204</v>
      </c>
      <c r="F14" s="32" t="b">
        <v>1</v>
      </c>
      <c r="G14" s="32" t="b">
        <v>0</v>
      </c>
      <c r="H14" s="32" t="b">
        <v>0</v>
      </c>
      <c r="I14" s="32" t="b">
        <v>0</v>
      </c>
      <c r="J14" s="32" t="b">
        <v>0</v>
      </c>
      <c r="K14" s="32" t="b">
        <v>1</v>
      </c>
      <c r="L14" s="32" t="b">
        <v>0</v>
      </c>
      <c r="M14" s="32" t="b">
        <v>0</v>
      </c>
      <c r="N14" s="32">
        <v>1000</v>
      </c>
      <c r="O14" s="32">
        <v>1000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>
        <v>500</v>
      </c>
      <c r="AI14" s="32">
        <v>500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 t="s">
        <v>205</v>
      </c>
      <c r="AV14" s="32" t="s">
        <v>119</v>
      </c>
      <c r="AW14" s="32" t="s">
        <v>206</v>
      </c>
      <c r="AX14" s="32"/>
      <c r="AY14" s="32"/>
      <c r="AZ14" s="32"/>
      <c r="BA14" s="32">
        <v>11</v>
      </c>
      <c r="BB14" s="32" t="s">
        <v>174</v>
      </c>
      <c r="BC14" s="32">
        <v>1</v>
      </c>
      <c r="BD14" s="32"/>
      <c r="BE14" s="32"/>
      <c r="BF14" s="32"/>
      <c r="BG14" s="32"/>
      <c r="BH14" s="32"/>
      <c r="BI14" s="18" t="str">
        <f>VLOOKUP(BC14,Data_Main!$R$4:$AA$4,10,FALSE)</f>
        <v>District1</v>
      </c>
    </row>
    <row r="15" spans="1:61" x14ac:dyDescent="0.15">
      <c r="A15" s="32" t="s">
        <v>207</v>
      </c>
      <c r="B15" s="65">
        <v>42535</v>
      </c>
      <c r="C15" s="65">
        <v>42535</v>
      </c>
      <c r="D15" s="32" t="s">
        <v>203</v>
      </c>
      <c r="E15" s="32" t="s">
        <v>208</v>
      </c>
      <c r="F15" s="32" t="b">
        <v>0</v>
      </c>
      <c r="G15" s="32" t="b">
        <v>0</v>
      </c>
      <c r="H15" s="32" t="b">
        <v>0</v>
      </c>
      <c r="I15" s="32" t="b">
        <v>1</v>
      </c>
      <c r="J15" s="32" t="b">
        <v>0</v>
      </c>
      <c r="K15" s="32" t="b">
        <v>0</v>
      </c>
      <c r="L15" s="32" t="b">
        <v>1</v>
      </c>
      <c r="M15" s="32" t="b">
        <v>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>
        <v>500</v>
      </c>
      <c r="AA15" s="32">
        <v>500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>
        <v>1000</v>
      </c>
      <c r="AM15" s="32">
        <v>1000</v>
      </c>
      <c r="AN15" s="32"/>
      <c r="AO15" s="32"/>
      <c r="AP15" s="32"/>
      <c r="AQ15" s="32"/>
      <c r="AR15" s="32"/>
      <c r="AS15" s="32"/>
      <c r="AT15" s="32"/>
      <c r="AU15" s="32" t="s">
        <v>209</v>
      </c>
      <c r="AV15" s="32" t="s">
        <v>32</v>
      </c>
      <c r="AW15" s="32"/>
      <c r="AX15" s="32"/>
      <c r="AY15" s="32"/>
      <c r="AZ15" s="32"/>
      <c r="BA15" s="32">
        <v>12</v>
      </c>
      <c r="BB15" s="32" t="s">
        <v>174</v>
      </c>
      <c r="BC15" s="32">
        <v>1</v>
      </c>
      <c r="BD15" s="32"/>
      <c r="BE15" s="32"/>
      <c r="BF15" s="32"/>
      <c r="BG15" s="32"/>
      <c r="BH15" s="32"/>
      <c r="BI15" s="18" t="str">
        <f>VLOOKUP(BC15,Data_Main!$R$4:$AA$4,10,FALSE)</f>
        <v>District1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baseColWidth="10" defaultRowHeight="16" x14ac:dyDescent="0.2"/>
  <cols>
    <col min="1" max="1" width="10.83203125" style="2"/>
    <col min="2" max="3" width="1.83203125" style="2" customWidth="1"/>
    <col min="4" max="4" width="23" style="2" customWidth="1"/>
    <col min="5" max="5" width="12.1640625" style="2" bestFit="1" customWidth="1"/>
    <col min="6" max="6" width="13" style="2" bestFit="1" customWidth="1"/>
    <col min="7" max="7" width="14.1640625" style="2" bestFit="1" customWidth="1"/>
    <col min="8" max="8" width="16.6640625" style="2" customWidth="1"/>
    <col min="9" max="9" width="8" style="2" bestFit="1" customWidth="1"/>
    <col min="10" max="10" width="9" style="2" customWidth="1"/>
    <col min="11" max="12" width="5.1640625" style="2" customWidth="1"/>
    <col min="13" max="17" width="1.33203125" style="2" customWidth="1"/>
    <col min="18" max="18" width="23" style="2" customWidth="1"/>
    <col min="19" max="19" width="21.5" style="2" customWidth="1"/>
    <col min="20" max="20" width="22.5" style="2" bestFit="1" customWidth="1"/>
    <col min="21" max="21" width="14.1640625" style="2" customWidth="1"/>
    <col min="22" max="22" width="6.83203125" style="48" customWidth="1"/>
    <col min="23" max="23" width="9" style="48" customWidth="1"/>
    <col min="24" max="24" width="7.33203125" style="48" customWidth="1"/>
    <col min="25" max="25" width="9" style="48" customWidth="1"/>
    <col min="26" max="26" width="10.83203125" style="48" customWidth="1"/>
    <col min="27" max="27" width="3.33203125" style="48" customWidth="1"/>
    <col min="28" max="29" width="4.33203125" style="48" customWidth="1"/>
    <col min="30" max="33" width="1.33203125" style="48" customWidth="1"/>
    <col min="34" max="34" width="1.33203125" style="2" customWidth="1"/>
    <col min="35" max="35" width="13.6640625" style="2" customWidth="1"/>
    <col min="36" max="36" width="12.1640625" style="2" customWidth="1"/>
    <col min="37" max="37" width="13" style="2" customWidth="1"/>
    <col min="38" max="38" width="14.1640625" style="2" customWidth="1"/>
    <col min="39" max="39" width="17.33203125" style="2" customWidth="1"/>
    <col min="40" max="40" width="69.5" style="2" customWidth="1"/>
    <col min="41" max="41" width="16.6640625" style="2" customWidth="1"/>
    <col min="42" max="42" width="20.1640625" style="2" customWidth="1"/>
    <col min="43" max="45" width="4.33203125" style="2" customWidth="1"/>
    <col min="46" max="16384" width="10.83203125" style="2"/>
  </cols>
  <sheetData>
    <row r="1" spans="1:38" s="35" customFormat="1" x14ac:dyDescent="0.2">
      <c r="A1" s="33" t="s">
        <v>95</v>
      </c>
      <c r="B1" s="34"/>
      <c r="C1" s="34"/>
      <c r="D1" s="67">
        <v>1</v>
      </c>
      <c r="E1" s="67"/>
      <c r="F1" s="67"/>
      <c r="G1" s="67"/>
      <c r="R1" s="67">
        <v>2</v>
      </c>
      <c r="S1" s="67"/>
      <c r="T1" s="67"/>
      <c r="U1" s="6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I1" s="67">
        <v>3</v>
      </c>
      <c r="AJ1" s="67"/>
      <c r="AK1" s="67"/>
      <c r="AL1" s="67"/>
    </row>
    <row r="2" spans="1:38" s="35" customFormat="1" ht="16" customHeight="1" x14ac:dyDescent="0.2">
      <c r="A2" s="36" t="s">
        <v>96</v>
      </c>
      <c r="B2" s="37"/>
      <c r="C2" s="37"/>
      <c r="D2" s="68" t="s">
        <v>100</v>
      </c>
      <c r="E2" s="68"/>
      <c r="F2" s="68"/>
      <c r="G2" s="68"/>
      <c r="R2" s="68" t="s">
        <v>114</v>
      </c>
      <c r="S2" s="68"/>
      <c r="T2" s="68"/>
      <c r="U2" s="68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I2" s="68" t="s">
        <v>115</v>
      </c>
      <c r="AJ2" s="68"/>
      <c r="AK2" s="68"/>
      <c r="AL2" s="68"/>
    </row>
    <row r="3" spans="1:38" s="35" customFormat="1" ht="33" customHeight="1" x14ac:dyDescent="0.2">
      <c r="A3" s="38" t="s">
        <v>97</v>
      </c>
      <c r="B3" s="37"/>
      <c r="C3" s="37"/>
      <c r="D3" s="69" t="s">
        <v>99</v>
      </c>
      <c r="E3" s="69"/>
      <c r="F3" s="69"/>
      <c r="G3" s="69"/>
      <c r="R3" s="69" t="s">
        <v>116</v>
      </c>
      <c r="S3" s="69"/>
      <c r="T3" s="69"/>
      <c r="U3" s="69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I3" s="69" t="s">
        <v>117</v>
      </c>
      <c r="AJ3" s="69"/>
      <c r="AK3" s="69"/>
      <c r="AL3" s="69"/>
    </row>
    <row r="4" spans="1:38" s="59" customFormat="1" ht="16" customHeight="1" x14ac:dyDescent="0.2">
      <c r="A4" s="57"/>
      <c r="B4" s="37"/>
      <c r="C4" s="37"/>
      <c r="D4" s="58"/>
      <c r="E4" s="58"/>
      <c r="F4" s="58"/>
      <c r="G4" s="58"/>
      <c r="R4" s="58"/>
      <c r="S4" s="58"/>
      <c r="T4" s="58"/>
      <c r="U4" s="58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I4" s="58"/>
      <c r="AJ4" s="58"/>
      <c r="AK4" s="58"/>
      <c r="AL4" s="58"/>
    </row>
    <row r="5" spans="1:38" x14ac:dyDescent="0.2">
      <c r="A5" s="61" t="s">
        <v>224</v>
      </c>
      <c r="D5"/>
      <c r="E5"/>
      <c r="F5"/>
      <c r="G5"/>
      <c r="H5"/>
      <c r="I5"/>
      <c r="J5"/>
    </row>
    <row r="6" spans="1:38" x14ac:dyDescent="0.2">
      <c r="D6"/>
      <c r="E6"/>
      <c r="F6"/>
      <c r="G6"/>
      <c r="H6"/>
      <c r="I6"/>
      <c r="J6"/>
    </row>
    <row r="7" spans="1:38" x14ac:dyDescent="0.2">
      <c r="D7"/>
      <c r="E7"/>
      <c r="F7"/>
      <c r="G7"/>
      <c r="H7"/>
      <c r="I7"/>
      <c r="J7"/>
    </row>
    <row r="8" spans="1:38" x14ac:dyDescent="0.2">
      <c r="D8"/>
      <c r="E8"/>
      <c r="F8"/>
      <c r="G8"/>
      <c r="H8"/>
      <c r="I8"/>
      <c r="J8"/>
    </row>
    <row r="9" spans="1:38" x14ac:dyDescent="0.2">
      <c r="D9"/>
      <c r="E9"/>
      <c r="F9"/>
      <c r="G9"/>
      <c r="H9"/>
      <c r="I9"/>
      <c r="J9"/>
    </row>
    <row r="10" spans="1:38" x14ac:dyDescent="0.2">
      <c r="D10"/>
      <c r="E10"/>
      <c r="F10"/>
      <c r="G10"/>
      <c r="H10"/>
      <c r="I10"/>
      <c r="J10"/>
    </row>
    <row r="11" spans="1:38" x14ac:dyDescent="0.2">
      <c r="D11"/>
      <c r="E11"/>
      <c r="F11"/>
      <c r="G11"/>
      <c r="H11"/>
      <c r="I11"/>
      <c r="J11"/>
    </row>
    <row r="12" spans="1:38" x14ac:dyDescent="0.2">
      <c r="D12"/>
      <c r="E12"/>
      <c r="F12"/>
      <c r="G12"/>
      <c r="H12"/>
      <c r="I12"/>
      <c r="J12"/>
    </row>
    <row r="13" spans="1:38" x14ac:dyDescent="0.2">
      <c r="D13"/>
      <c r="E13"/>
      <c r="F13"/>
      <c r="G13"/>
      <c r="H13"/>
      <c r="I13"/>
      <c r="J13"/>
    </row>
    <row r="14" spans="1:38" x14ac:dyDescent="0.2">
      <c r="D14"/>
      <c r="E14"/>
      <c r="F14"/>
      <c r="G14"/>
      <c r="H14"/>
      <c r="I14"/>
      <c r="J14"/>
    </row>
    <row r="15" spans="1:38" x14ac:dyDescent="0.2">
      <c r="D15"/>
      <c r="E15"/>
      <c r="F15"/>
      <c r="G15"/>
      <c r="H15"/>
      <c r="I15"/>
      <c r="J15"/>
    </row>
    <row r="16" spans="1:38" x14ac:dyDescent="0.2">
      <c r="D16"/>
      <c r="E16"/>
      <c r="F16"/>
      <c r="G16"/>
      <c r="H16"/>
      <c r="I16"/>
      <c r="J16"/>
    </row>
    <row r="17" spans="1:47" x14ac:dyDescent="0.2">
      <c r="D17"/>
      <c r="E17"/>
      <c r="F17"/>
      <c r="G17"/>
      <c r="H17"/>
      <c r="I17"/>
      <c r="J17"/>
    </row>
    <row r="18" spans="1:47" x14ac:dyDescent="0.2">
      <c r="D18"/>
      <c r="E18"/>
      <c r="F18"/>
      <c r="G18"/>
      <c r="H18"/>
      <c r="I18"/>
      <c r="J18"/>
    </row>
    <row r="19" spans="1:47" x14ac:dyDescent="0.2">
      <c r="D19"/>
      <c r="E19"/>
      <c r="F19"/>
      <c r="G19"/>
      <c r="H19"/>
      <c r="I19"/>
      <c r="J19"/>
    </row>
    <row r="20" spans="1:47" x14ac:dyDescent="0.2">
      <c r="D20"/>
      <c r="E20"/>
      <c r="F20"/>
      <c r="G20"/>
      <c r="H20"/>
      <c r="I20"/>
      <c r="J20"/>
    </row>
    <row r="21" spans="1:47" x14ac:dyDescent="0.2">
      <c r="D21"/>
      <c r="E21"/>
      <c r="F21"/>
      <c r="G21"/>
      <c r="H21"/>
      <c r="I21"/>
      <c r="J21"/>
    </row>
    <row r="22" spans="1:47" x14ac:dyDescent="0.2">
      <c r="D22"/>
      <c r="E22"/>
      <c r="F22"/>
      <c r="G22"/>
      <c r="H22"/>
      <c r="I22"/>
      <c r="J22"/>
    </row>
    <row r="23" spans="1:47" x14ac:dyDescent="0.2">
      <c r="A23" s="39" t="s">
        <v>98</v>
      </c>
      <c r="D23" s="40" t="s">
        <v>46</v>
      </c>
      <c r="E23" t="s">
        <v>112</v>
      </c>
      <c r="R23" s="40" t="s">
        <v>46</v>
      </c>
      <c r="S23" t="s">
        <v>112</v>
      </c>
      <c r="AI23" s="40" t="s">
        <v>46</v>
      </c>
      <c r="AJ23" t="s">
        <v>112</v>
      </c>
      <c r="AM23" s="48"/>
      <c r="AN23" s="48"/>
      <c r="AO23" s="48"/>
      <c r="AP23" s="48"/>
      <c r="AQ23" s="48"/>
      <c r="AR23" s="48"/>
      <c r="AS23" s="48"/>
      <c r="AT23" s="48"/>
    </row>
    <row r="24" spans="1:47" x14ac:dyDescent="0.2">
      <c r="AM24" s="48"/>
      <c r="AN24" s="48"/>
      <c r="AO24" s="48"/>
      <c r="AP24" s="48"/>
      <c r="AQ24" s="48"/>
      <c r="AR24" s="48"/>
      <c r="AS24" s="48"/>
      <c r="AT24" s="48"/>
    </row>
    <row r="25" spans="1:47" x14ac:dyDescent="0.2">
      <c r="D25" s="43"/>
      <c r="E25" s="43"/>
      <c r="F25" s="43"/>
      <c r="G25" s="43"/>
      <c r="H25" s="43"/>
      <c r="I25" s="46" t="s">
        <v>103</v>
      </c>
      <c r="J25" s="45"/>
      <c r="K25" s="45"/>
      <c r="L25" s="45"/>
      <c r="M25" s="45"/>
      <c r="N25" s="45"/>
      <c r="O25" s="45"/>
      <c r="P25" s="45"/>
      <c r="R25" s="43"/>
      <c r="S25" s="43"/>
      <c r="T25" s="43"/>
      <c r="U25" s="43"/>
      <c r="V25" s="44" t="s">
        <v>113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/>
      <c r="AI25" s="43"/>
      <c r="AJ25" s="43"/>
      <c r="AK25" s="43"/>
      <c r="AL25" s="43"/>
      <c r="AM25" s="43"/>
      <c r="AN25" s="43"/>
      <c r="AO25" s="43"/>
      <c r="AP25" s="43"/>
      <c r="AQ25" s="45"/>
      <c r="AR25" s="45"/>
      <c r="AS25" s="45"/>
      <c r="AT25" s="45"/>
      <c r="AU25" s="45"/>
    </row>
    <row r="26" spans="1:47" s="48" customFormat="1" x14ac:dyDescent="0.2">
      <c r="D26" s="44" t="s">
        <v>11</v>
      </c>
      <c r="E26" s="44" t="s">
        <v>10</v>
      </c>
      <c r="F26" s="44" t="s">
        <v>13</v>
      </c>
      <c r="G26" s="44" t="s">
        <v>12</v>
      </c>
      <c r="H26" s="44" t="s">
        <v>16</v>
      </c>
      <c r="I26" s="43" t="s">
        <v>104</v>
      </c>
      <c r="J26" s="43" t="s">
        <v>109</v>
      </c>
      <c r="K26" s="43" t="s">
        <v>107</v>
      </c>
      <c r="L26" s="43" t="s">
        <v>105</v>
      </c>
      <c r="M26" s="45"/>
      <c r="N26" s="45"/>
      <c r="O26" s="45"/>
      <c r="P26" s="45"/>
      <c r="R26" s="40" t="s">
        <v>11</v>
      </c>
      <c r="S26" s="40" t="s">
        <v>10</v>
      </c>
      <c r="T26" s="40" t="s">
        <v>13</v>
      </c>
      <c r="U26" s="40" t="s">
        <v>12</v>
      </c>
      <c r="V26" t="s">
        <v>104</v>
      </c>
      <c r="W26" t="s">
        <v>108</v>
      </c>
      <c r="X26" t="s">
        <v>106</v>
      </c>
      <c r="Y26" t="s">
        <v>109</v>
      </c>
      <c r="Z26" t="s">
        <v>110</v>
      </c>
      <c r="AA26" t="s">
        <v>107</v>
      </c>
      <c r="AB26" t="s">
        <v>105</v>
      </c>
      <c r="AC26" t="s">
        <v>111</v>
      </c>
      <c r="AD26" s="43"/>
      <c r="AE26" s="43"/>
      <c r="AF26" s="43"/>
      <c r="AG26" s="43"/>
      <c r="AH26" s="43"/>
      <c r="AI26" s="40" t="s">
        <v>11</v>
      </c>
      <c r="AJ26" s="40" t="s">
        <v>10</v>
      </c>
      <c r="AK26" s="40" t="s">
        <v>13</v>
      </c>
      <c r="AL26" s="40" t="s">
        <v>12</v>
      </c>
      <c r="AM26" s="40" t="s">
        <v>14</v>
      </c>
      <c r="AN26" s="40" t="s">
        <v>15</v>
      </c>
      <c r="AO26" s="40" t="s">
        <v>16</v>
      </c>
      <c r="AP26" s="40" t="s">
        <v>17</v>
      </c>
      <c r="AQ26"/>
      <c r="AR26"/>
      <c r="AS26"/>
      <c r="AT26"/>
      <c r="AU26"/>
    </row>
    <row r="27" spans="1:47" x14ac:dyDescent="0.2">
      <c r="D27" s="42">
        <v>42535</v>
      </c>
      <c r="E27" t="s">
        <v>207</v>
      </c>
      <c r="F27" t="s">
        <v>203</v>
      </c>
      <c r="G27" s="42">
        <v>42535</v>
      </c>
      <c r="H27" t="s">
        <v>32</v>
      </c>
      <c r="I27" s="41"/>
      <c r="J27" s="41">
        <v>500</v>
      </c>
      <c r="K27" s="41"/>
      <c r="L27" s="41">
        <v>1000</v>
      </c>
      <c r="M27" s="41"/>
      <c r="N27" s="41"/>
      <c r="O27" s="41"/>
      <c r="P27" s="41"/>
      <c r="R27" s="42">
        <v>42535</v>
      </c>
      <c r="S27" t="s">
        <v>207</v>
      </c>
      <c r="T27" t="s">
        <v>203</v>
      </c>
      <c r="U27" s="42">
        <v>42535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/>
      <c r="AI27" s="42">
        <v>42535</v>
      </c>
      <c r="AJ27" t="s">
        <v>207</v>
      </c>
      <c r="AK27" t="s">
        <v>203</v>
      </c>
      <c r="AL27" s="42">
        <v>42535</v>
      </c>
      <c r="AM27" t="s">
        <v>101</v>
      </c>
      <c r="AN27" t="s">
        <v>209</v>
      </c>
      <c r="AO27" t="s">
        <v>32</v>
      </c>
      <c r="AP27" t="s">
        <v>101</v>
      </c>
      <c r="AQ27" s="43"/>
      <c r="AR27" s="43"/>
      <c r="AS27" s="43"/>
      <c r="AT27" s="43"/>
      <c r="AU27" s="43"/>
    </row>
    <row r="28" spans="1:47" x14ac:dyDescent="0.2">
      <c r="D28"/>
      <c r="E28" t="s">
        <v>202</v>
      </c>
      <c r="F28" t="s">
        <v>203</v>
      </c>
      <c r="G28" s="42">
        <v>42535</v>
      </c>
      <c r="H28" t="s">
        <v>119</v>
      </c>
      <c r="I28" s="41">
        <v>1000</v>
      </c>
      <c r="J28" s="41"/>
      <c r="K28" s="41">
        <v>500</v>
      </c>
      <c r="L28" s="41"/>
      <c r="M28" s="41"/>
      <c r="N28" s="41"/>
      <c r="O28" s="41"/>
      <c r="P28" s="41"/>
      <c r="R28"/>
      <c r="S28" t="s">
        <v>202</v>
      </c>
      <c r="T28" t="s">
        <v>203</v>
      </c>
      <c r="U28" s="42">
        <v>42535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/>
      <c r="AI28"/>
      <c r="AJ28" t="s">
        <v>202</v>
      </c>
      <c r="AK28" t="s">
        <v>203</v>
      </c>
      <c r="AL28" s="42">
        <v>42535</v>
      </c>
      <c r="AM28" t="s">
        <v>101</v>
      </c>
      <c r="AN28" t="s">
        <v>205</v>
      </c>
      <c r="AO28" t="s">
        <v>119</v>
      </c>
      <c r="AP28" t="s">
        <v>206</v>
      </c>
      <c r="AQ28" s="43"/>
      <c r="AR28" s="43"/>
      <c r="AS28" s="43"/>
      <c r="AT28" s="43"/>
      <c r="AU28" s="43"/>
    </row>
    <row r="29" spans="1:47" x14ac:dyDescent="0.2">
      <c r="D29" s="42">
        <v>42537</v>
      </c>
      <c r="E29" t="s">
        <v>181</v>
      </c>
      <c r="F29" t="s">
        <v>172</v>
      </c>
      <c r="G29" s="42">
        <v>42537</v>
      </c>
      <c r="H29" t="s">
        <v>32</v>
      </c>
      <c r="I29" s="41"/>
      <c r="J29" s="41">
        <v>1277</v>
      </c>
      <c r="K29" s="41">
        <v>200</v>
      </c>
      <c r="L29" s="41"/>
      <c r="M29" s="41"/>
      <c r="N29" s="41"/>
      <c r="O29" s="41"/>
      <c r="P29" s="41"/>
      <c r="R29" s="42">
        <v>42537</v>
      </c>
      <c r="S29" t="s">
        <v>181</v>
      </c>
      <c r="T29" t="s">
        <v>172</v>
      </c>
      <c r="U29" s="42">
        <v>42537</v>
      </c>
      <c r="V29" s="49"/>
      <c r="W29" s="49"/>
      <c r="X29" s="49"/>
      <c r="Y29" s="49">
        <v>3</v>
      </c>
      <c r="Z29" s="49"/>
      <c r="AA29" s="49"/>
      <c r="AB29" s="49"/>
      <c r="AC29" s="49"/>
      <c r="AD29" s="49"/>
      <c r="AE29" s="49"/>
      <c r="AF29" s="49"/>
      <c r="AG29" s="49"/>
      <c r="AI29" s="42">
        <v>42537</v>
      </c>
      <c r="AJ29" t="s">
        <v>181</v>
      </c>
      <c r="AK29" t="s">
        <v>172</v>
      </c>
      <c r="AL29" s="42">
        <v>42537</v>
      </c>
      <c r="AM29" t="s">
        <v>101</v>
      </c>
      <c r="AN29" t="s">
        <v>184</v>
      </c>
      <c r="AO29" t="s">
        <v>32</v>
      </c>
      <c r="AP29" t="s">
        <v>101</v>
      </c>
      <c r="AQ29" s="43"/>
      <c r="AR29" s="43"/>
      <c r="AS29" s="43"/>
      <c r="AT29" s="43"/>
      <c r="AU29" s="43"/>
    </row>
    <row r="30" spans="1:47" x14ac:dyDescent="0.2">
      <c r="D30"/>
      <c r="E30" t="s">
        <v>185</v>
      </c>
      <c r="F30" t="s">
        <v>172</v>
      </c>
      <c r="G30" s="42">
        <v>42537</v>
      </c>
      <c r="H30" t="s">
        <v>32</v>
      </c>
      <c r="I30" s="41"/>
      <c r="J30" s="41"/>
      <c r="K30" s="41"/>
      <c r="L30" s="41">
        <v>2475</v>
      </c>
      <c r="M30" s="41"/>
      <c r="N30" s="41"/>
      <c r="O30" s="41"/>
      <c r="P30" s="41"/>
      <c r="R30"/>
      <c r="S30" t="s">
        <v>185</v>
      </c>
      <c r="T30" t="s">
        <v>172</v>
      </c>
      <c r="U30" s="42">
        <v>42537</v>
      </c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I30"/>
      <c r="AJ30" t="s">
        <v>185</v>
      </c>
      <c r="AK30" t="s">
        <v>172</v>
      </c>
      <c r="AL30" s="42">
        <v>42537</v>
      </c>
      <c r="AM30" t="s">
        <v>101</v>
      </c>
      <c r="AN30" t="s">
        <v>187</v>
      </c>
      <c r="AO30" t="s">
        <v>32</v>
      </c>
      <c r="AP30" t="s">
        <v>101</v>
      </c>
      <c r="AQ30" s="43"/>
      <c r="AR30" s="43"/>
      <c r="AS30" s="43"/>
      <c r="AT30" s="43"/>
      <c r="AU30" s="43"/>
    </row>
    <row r="31" spans="1:47" x14ac:dyDescent="0.2">
      <c r="D31" s="42">
        <v>42538</v>
      </c>
      <c r="E31" t="s">
        <v>175</v>
      </c>
      <c r="F31" t="s">
        <v>172</v>
      </c>
      <c r="G31" s="42">
        <v>42538</v>
      </c>
      <c r="H31" t="s">
        <v>119</v>
      </c>
      <c r="I31" s="41">
        <v>560</v>
      </c>
      <c r="J31" s="41"/>
      <c r="K31" s="41"/>
      <c r="L31" s="41">
        <v>190</v>
      </c>
      <c r="R31" s="42">
        <v>42538</v>
      </c>
      <c r="S31" t="s">
        <v>175</v>
      </c>
      <c r="T31" t="s">
        <v>172</v>
      </c>
      <c r="U31" s="42">
        <v>42538</v>
      </c>
      <c r="V31" s="49"/>
      <c r="W31" s="49"/>
      <c r="X31" s="49"/>
      <c r="Y31" s="49"/>
      <c r="Z31" s="49"/>
      <c r="AA31" s="49"/>
      <c r="AB31" s="49"/>
      <c r="AC31" s="49"/>
      <c r="AI31" s="42">
        <v>42538</v>
      </c>
      <c r="AJ31" t="s">
        <v>175</v>
      </c>
      <c r="AK31" t="s">
        <v>172</v>
      </c>
      <c r="AL31" s="42">
        <v>42538</v>
      </c>
      <c r="AM31" t="s">
        <v>101</v>
      </c>
      <c r="AN31" t="s">
        <v>177</v>
      </c>
      <c r="AO31" t="s">
        <v>119</v>
      </c>
      <c r="AP31" t="s">
        <v>178</v>
      </c>
      <c r="AQ31" s="43"/>
      <c r="AR31" s="43"/>
      <c r="AS31" s="43"/>
      <c r="AT31" s="43"/>
      <c r="AU31" s="43"/>
    </row>
    <row r="32" spans="1:47" x14ac:dyDescent="0.2">
      <c r="D32"/>
      <c r="E32" t="s">
        <v>179</v>
      </c>
      <c r="F32" t="s">
        <v>172</v>
      </c>
      <c r="G32" s="42">
        <v>42538</v>
      </c>
      <c r="H32" t="s">
        <v>32</v>
      </c>
      <c r="I32" s="41"/>
      <c r="J32" s="41"/>
      <c r="K32" s="41">
        <v>447</v>
      </c>
      <c r="L32" s="41"/>
      <c r="R32"/>
      <c r="S32" t="s">
        <v>179</v>
      </c>
      <c r="T32" t="s">
        <v>172</v>
      </c>
      <c r="U32" s="42">
        <v>42538</v>
      </c>
      <c r="V32" s="49"/>
      <c r="W32" s="49"/>
      <c r="X32" s="49"/>
      <c r="Y32" s="49"/>
      <c r="Z32" s="49"/>
      <c r="AA32" s="49"/>
      <c r="AB32" s="49"/>
      <c r="AC32" s="49"/>
      <c r="AI32"/>
      <c r="AJ32" t="s">
        <v>179</v>
      </c>
      <c r="AK32" t="s">
        <v>172</v>
      </c>
      <c r="AL32" s="42">
        <v>42538</v>
      </c>
      <c r="AM32" t="s">
        <v>101</v>
      </c>
      <c r="AN32" t="s">
        <v>180</v>
      </c>
      <c r="AO32" t="s">
        <v>32</v>
      </c>
      <c r="AP32" t="s">
        <v>101</v>
      </c>
      <c r="AQ32" s="43"/>
      <c r="AR32" s="43"/>
      <c r="AS32" s="43"/>
      <c r="AT32" s="43"/>
      <c r="AU32" s="43"/>
    </row>
    <row r="33" spans="1:47" x14ac:dyDescent="0.2">
      <c r="D33" s="42">
        <v>42541</v>
      </c>
      <c r="E33" t="s">
        <v>188</v>
      </c>
      <c r="F33" t="s">
        <v>172</v>
      </c>
      <c r="G33" s="42">
        <v>42541</v>
      </c>
      <c r="H33" t="s">
        <v>32</v>
      </c>
      <c r="I33" s="41">
        <v>86</v>
      </c>
      <c r="J33" s="41"/>
      <c r="K33" s="41">
        <v>43</v>
      </c>
      <c r="L33" s="41">
        <v>86</v>
      </c>
      <c r="R33" s="42">
        <v>42541</v>
      </c>
      <c r="S33" t="s">
        <v>188</v>
      </c>
      <c r="T33" t="s">
        <v>172</v>
      </c>
      <c r="U33" s="42">
        <v>42541</v>
      </c>
      <c r="V33" s="49"/>
      <c r="W33" s="49"/>
      <c r="X33" s="49"/>
      <c r="Y33" s="49"/>
      <c r="Z33" s="49"/>
      <c r="AA33" s="49"/>
      <c r="AB33" s="49"/>
      <c r="AC33" s="49"/>
      <c r="AI33" s="42">
        <v>42541</v>
      </c>
      <c r="AJ33" t="s">
        <v>188</v>
      </c>
      <c r="AK33" t="s">
        <v>172</v>
      </c>
      <c r="AL33" s="42">
        <v>42541</v>
      </c>
      <c r="AM33" t="s">
        <v>101</v>
      </c>
      <c r="AN33" t="s">
        <v>190</v>
      </c>
      <c r="AO33" t="s">
        <v>32</v>
      </c>
      <c r="AP33" t="s">
        <v>101</v>
      </c>
      <c r="AQ33" s="43"/>
      <c r="AR33" s="43"/>
      <c r="AS33" s="43"/>
      <c r="AT33" s="43"/>
      <c r="AU33" s="43"/>
    </row>
    <row r="34" spans="1:47" x14ac:dyDescent="0.2">
      <c r="D34" s="42">
        <v>42542</v>
      </c>
      <c r="E34" t="s">
        <v>171</v>
      </c>
      <c r="F34" t="s">
        <v>172</v>
      </c>
      <c r="G34" s="42">
        <v>42542</v>
      </c>
      <c r="H34" t="s">
        <v>32</v>
      </c>
      <c r="I34" s="41"/>
      <c r="J34" s="41"/>
      <c r="K34" s="41">
        <v>125</v>
      </c>
      <c r="L34" s="41"/>
      <c r="R34" s="42">
        <v>42542</v>
      </c>
      <c r="S34" t="s">
        <v>171</v>
      </c>
      <c r="T34" t="s">
        <v>172</v>
      </c>
      <c r="U34" s="42">
        <v>42542</v>
      </c>
      <c r="V34" s="49"/>
      <c r="W34" s="49"/>
      <c r="X34" s="49"/>
      <c r="Y34" s="49"/>
      <c r="Z34" s="49"/>
      <c r="AA34" s="49"/>
      <c r="AB34" s="49"/>
      <c r="AC34" s="49"/>
      <c r="AI34" s="42">
        <v>42542</v>
      </c>
      <c r="AJ34" t="s">
        <v>171</v>
      </c>
      <c r="AK34" t="s">
        <v>172</v>
      </c>
      <c r="AL34" s="42">
        <v>42542</v>
      </c>
      <c r="AM34" t="s">
        <v>101</v>
      </c>
      <c r="AN34" t="s">
        <v>173</v>
      </c>
      <c r="AO34" t="s">
        <v>32</v>
      </c>
      <c r="AP34" t="s">
        <v>101</v>
      </c>
      <c r="AQ34" s="43"/>
      <c r="AR34" s="43"/>
      <c r="AS34" s="43"/>
      <c r="AT34" s="43"/>
      <c r="AU34" s="43"/>
    </row>
    <row r="35" spans="1:47" x14ac:dyDescent="0.2">
      <c r="D35" s="42">
        <v>42559</v>
      </c>
      <c r="E35" t="s">
        <v>194</v>
      </c>
      <c r="F35" t="s">
        <v>195</v>
      </c>
      <c r="G35" s="42">
        <v>42559</v>
      </c>
      <c r="H35" t="s">
        <v>119</v>
      </c>
      <c r="I35" s="41">
        <v>204</v>
      </c>
      <c r="J35" s="41"/>
      <c r="K35" s="41">
        <v>66</v>
      </c>
      <c r="L35" s="41">
        <v>189</v>
      </c>
      <c r="R35" s="42">
        <v>42559</v>
      </c>
      <c r="S35" t="s">
        <v>194</v>
      </c>
      <c r="T35" t="s">
        <v>195</v>
      </c>
      <c r="U35" s="42">
        <v>42559</v>
      </c>
      <c r="V35" s="49"/>
      <c r="W35" s="49"/>
      <c r="X35" s="49"/>
      <c r="Y35" s="49"/>
      <c r="Z35" s="49"/>
      <c r="AA35" s="49"/>
      <c r="AB35" s="49"/>
      <c r="AC35" s="49"/>
      <c r="AI35" s="42">
        <v>42559</v>
      </c>
      <c r="AJ35" t="s">
        <v>194</v>
      </c>
      <c r="AK35" t="s">
        <v>195</v>
      </c>
      <c r="AL35" s="42">
        <v>42559</v>
      </c>
      <c r="AM35" t="s">
        <v>101</v>
      </c>
      <c r="AN35" t="s">
        <v>196</v>
      </c>
      <c r="AO35" t="s">
        <v>119</v>
      </c>
      <c r="AP35" t="s">
        <v>178</v>
      </c>
      <c r="AQ35" s="43"/>
      <c r="AR35" s="43"/>
      <c r="AS35" s="43"/>
      <c r="AT35" s="43"/>
      <c r="AU35" s="43"/>
    </row>
    <row r="36" spans="1:47" x14ac:dyDescent="0.2">
      <c r="D36" s="42">
        <v>42561</v>
      </c>
      <c r="E36" t="s">
        <v>191</v>
      </c>
      <c r="F36" t="s">
        <v>192</v>
      </c>
      <c r="G36" s="42">
        <v>42561</v>
      </c>
      <c r="H36" t="s">
        <v>32</v>
      </c>
      <c r="I36" s="41">
        <v>150</v>
      </c>
      <c r="J36" s="41"/>
      <c r="K36" s="41">
        <v>90</v>
      </c>
      <c r="L36" s="41">
        <v>185</v>
      </c>
      <c r="R36" s="42">
        <v>42561</v>
      </c>
      <c r="S36" t="s">
        <v>191</v>
      </c>
      <c r="T36" t="s">
        <v>192</v>
      </c>
      <c r="U36" s="42">
        <v>42561</v>
      </c>
      <c r="V36" s="49"/>
      <c r="W36" s="49"/>
      <c r="X36" s="49"/>
      <c r="Y36" s="49"/>
      <c r="Z36" s="49"/>
      <c r="AA36" s="49"/>
      <c r="AB36" s="49"/>
      <c r="AC36" s="49"/>
      <c r="AI36" s="42">
        <v>42561</v>
      </c>
      <c r="AJ36" t="s">
        <v>191</v>
      </c>
      <c r="AK36" t="s">
        <v>192</v>
      </c>
      <c r="AL36" s="42">
        <v>42561</v>
      </c>
      <c r="AM36" t="s">
        <v>101</v>
      </c>
      <c r="AN36" t="s">
        <v>193</v>
      </c>
      <c r="AO36" t="s">
        <v>32</v>
      </c>
      <c r="AP36" t="s">
        <v>101</v>
      </c>
      <c r="AQ36" s="43"/>
      <c r="AR36" s="43"/>
      <c r="AS36" s="43"/>
      <c r="AT36" s="43"/>
      <c r="AU36" s="43"/>
    </row>
    <row r="37" spans="1:47" x14ac:dyDescent="0.2">
      <c r="D37"/>
      <c r="E37" t="s">
        <v>199</v>
      </c>
      <c r="F37" t="s">
        <v>200</v>
      </c>
      <c r="G37" s="42">
        <v>42561</v>
      </c>
      <c r="H37" t="s">
        <v>32</v>
      </c>
      <c r="I37" s="41">
        <v>125</v>
      </c>
      <c r="J37" s="41"/>
      <c r="K37" s="41">
        <v>88</v>
      </c>
      <c r="L37" s="41">
        <v>135</v>
      </c>
      <c r="R37"/>
      <c r="S37" t="s">
        <v>199</v>
      </c>
      <c r="T37" t="s">
        <v>200</v>
      </c>
      <c r="U37" s="42">
        <v>42561</v>
      </c>
      <c r="V37" s="49"/>
      <c r="W37" s="49"/>
      <c r="X37" s="49"/>
      <c r="Y37" s="49"/>
      <c r="Z37" s="49"/>
      <c r="AA37" s="49">
        <v>1</v>
      </c>
      <c r="AB37" s="49"/>
      <c r="AC37" s="49"/>
      <c r="AI37"/>
      <c r="AJ37" t="s">
        <v>199</v>
      </c>
      <c r="AK37" t="s">
        <v>200</v>
      </c>
      <c r="AL37" s="42">
        <v>42561</v>
      </c>
      <c r="AM37" t="s">
        <v>101</v>
      </c>
      <c r="AN37" t="s">
        <v>201</v>
      </c>
      <c r="AO37" t="s">
        <v>32</v>
      </c>
      <c r="AP37" t="s">
        <v>101</v>
      </c>
      <c r="AQ37" s="43"/>
      <c r="AR37" s="43"/>
      <c r="AS37" s="43"/>
      <c r="AT37" s="43"/>
      <c r="AU37" s="43"/>
    </row>
    <row r="38" spans="1:47" x14ac:dyDescent="0.2">
      <c r="D38" s="42">
        <v>42589</v>
      </c>
      <c r="E38" t="s">
        <v>118</v>
      </c>
      <c r="F38" t="s">
        <v>197</v>
      </c>
      <c r="G38" s="42">
        <v>42589</v>
      </c>
      <c r="H38" t="s">
        <v>32</v>
      </c>
      <c r="I38" s="41">
        <v>125</v>
      </c>
      <c r="J38" s="41"/>
      <c r="K38" s="41">
        <v>92</v>
      </c>
      <c r="L38" s="41">
        <v>190</v>
      </c>
      <c r="R38" s="42">
        <v>42589</v>
      </c>
      <c r="S38" t="s">
        <v>118</v>
      </c>
      <c r="T38" t="s">
        <v>197</v>
      </c>
      <c r="U38" s="42">
        <v>42589</v>
      </c>
      <c r="V38" s="49"/>
      <c r="W38" s="49"/>
      <c r="X38" s="49"/>
      <c r="Y38" s="49"/>
      <c r="Z38" s="49"/>
      <c r="AA38" s="49">
        <v>4</v>
      </c>
      <c r="AB38" s="49">
        <v>5</v>
      </c>
      <c r="AC38" s="49"/>
      <c r="AI38" s="42">
        <v>42589</v>
      </c>
      <c r="AJ38" t="s">
        <v>118</v>
      </c>
      <c r="AK38" t="s">
        <v>197</v>
      </c>
      <c r="AL38" s="42">
        <v>42589</v>
      </c>
      <c r="AM38" t="s">
        <v>101</v>
      </c>
      <c r="AN38" t="s">
        <v>198</v>
      </c>
      <c r="AO38" t="s">
        <v>32</v>
      </c>
      <c r="AP38" t="s">
        <v>101</v>
      </c>
      <c r="AQ38" s="43"/>
      <c r="AR38" s="43"/>
      <c r="AS38" s="43"/>
      <c r="AT38" s="43"/>
      <c r="AU38" s="43"/>
    </row>
    <row r="39" spans="1:47" x14ac:dyDescent="0.2">
      <c r="D39" t="s">
        <v>102</v>
      </c>
      <c r="E39"/>
      <c r="F39"/>
      <c r="G39"/>
      <c r="H39"/>
      <c r="I39" s="41">
        <v>2250</v>
      </c>
      <c r="J39" s="41">
        <v>1777</v>
      </c>
      <c r="K39" s="41">
        <v>1651</v>
      </c>
      <c r="L39" s="41">
        <v>4450</v>
      </c>
      <c r="R39" t="s">
        <v>102</v>
      </c>
      <c r="S39"/>
      <c r="T39"/>
      <c r="U39"/>
      <c r="V39" s="49"/>
      <c r="W39" s="49"/>
      <c r="X39" s="49"/>
      <c r="Y39" s="49">
        <v>3</v>
      </c>
      <c r="Z39" s="49"/>
      <c r="AA39" s="49">
        <v>5</v>
      </c>
      <c r="AB39" s="49">
        <v>5</v>
      </c>
      <c r="AC39" s="49"/>
      <c r="AI39" t="s">
        <v>102</v>
      </c>
      <c r="AJ39"/>
      <c r="AK39"/>
      <c r="AL39"/>
      <c r="AM39"/>
      <c r="AN39"/>
      <c r="AO39"/>
      <c r="AP39"/>
      <c r="AQ39" s="43"/>
      <c r="AR39" s="43"/>
      <c r="AS39" s="43"/>
      <c r="AT39" s="43"/>
      <c r="AU39" s="43"/>
    </row>
    <row r="40" spans="1:47" x14ac:dyDescent="0.2">
      <c r="D40"/>
      <c r="E40"/>
      <c r="F40"/>
      <c r="G40"/>
      <c r="H40"/>
      <c r="I40"/>
      <c r="J40"/>
      <c r="K40"/>
      <c r="L40"/>
      <c r="R40"/>
      <c r="S40"/>
      <c r="T40"/>
      <c r="U40"/>
      <c r="V40"/>
      <c r="W40"/>
      <c r="X40"/>
      <c r="Y40"/>
      <c r="Z40"/>
      <c r="AA40"/>
      <c r="AB40"/>
      <c r="AC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x14ac:dyDescent="0.2">
      <c r="D41"/>
      <c r="E41"/>
      <c r="F41"/>
      <c r="G41"/>
      <c r="H41"/>
      <c r="I41"/>
      <c r="J41"/>
    </row>
    <row r="42" spans="1:47" x14ac:dyDescent="0.2">
      <c r="A42" s="66" t="s">
        <v>121</v>
      </c>
      <c r="D42" s="55" t="s">
        <v>11</v>
      </c>
      <c r="E42" s="55" t="s">
        <v>10</v>
      </c>
      <c r="F42" s="55" t="s">
        <v>13</v>
      </c>
      <c r="G42" s="55" t="s">
        <v>12</v>
      </c>
      <c r="H42" s="55" t="s">
        <v>16</v>
      </c>
      <c r="I42" s="56" t="s">
        <v>104</v>
      </c>
      <c r="J42" s="56" t="s">
        <v>109</v>
      </c>
      <c r="K42" s="56" t="s">
        <v>107</v>
      </c>
      <c r="L42" s="56" t="s">
        <v>105</v>
      </c>
    </row>
    <row r="43" spans="1:47" x14ac:dyDescent="0.2">
      <c r="A43" s="66"/>
      <c r="D43" s="53">
        <v>42535</v>
      </c>
      <c r="E43" s="52" t="s">
        <v>207</v>
      </c>
      <c r="F43" t="s">
        <v>203</v>
      </c>
      <c r="G43" s="53">
        <v>42535</v>
      </c>
      <c r="H43" t="s">
        <v>32</v>
      </c>
      <c r="I43" s="41">
        <f>I27</f>
        <v>0</v>
      </c>
      <c r="J43" s="41">
        <f>J27</f>
        <v>500</v>
      </c>
      <c r="K43" s="41">
        <f>K27</f>
        <v>0</v>
      </c>
      <c r="L43" s="41">
        <f>L27</f>
        <v>1000</v>
      </c>
    </row>
    <row r="44" spans="1:47" x14ac:dyDescent="0.2">
      <c r="D44" s="53">
        <v>42535</v>
      </c>
      <c r="E44" s="52" t="s">
        <v>202</v>
      </c>
      <c r="F44" t="s">
        <v>203</v>
      </c>
      <c r="G44" s="53">
        <v>42535</v>
      </c>
      <c r="H44" t="s">
        <v>119</v>
      </c>
      <c r="I44" s="41">
        <f t="shared" ref="I44:I54" si="0">I43+I28</f>
        <v>1000</v>
      </c>
      <c r="J44" s="41">
        <f t="shared" ref="J44:J54" si="1">J43+J28</f>
        <v>500</v>
      </c>
      <c r="K44" s="41">
        <f t="shared" ref="K44:K54" si="2">K43+K28</f>
        <v>500</v>
      </c>
      <c r="L44" s="41">
        <f t="shared" ref="L44:L54" si="3">L43+L28</f>
        <v>1000</v>
      </c>
    </row>
    <row r="45" spans="1:47" x14ac:dyDescent="0.2">
      <c r="D45" s="53">
        <v>42537</v>
      </c>
      <c r="E45" s="52" t="s">
        <v>181</v>
      </c>
      <c r="F45" t="s">
        <v>172</v>
      </c>
      <c r="G45" s="53">
        <v>42537</v>
      </c>
      <c r="H45" t="s">
        <v>32</v>
      </c>
      <c r="I45" s="41">
        <f t="shared" si="0"/>
        <v>1000</v>
      </c>
      <c r="J45" s="41">
        <f t="shared" si="1"/>
        <v>1777</v>
      </c>
      <c r="K45" s="41">
        <f t="shared" si="2"/>
        <v>700</v>
      </c>
      <c r="L45" s="41">
        <f t="shared" si="3"/>
        <v>1000</v>
      </c>
    </row>
    <row r="46" spans="1:47" x14ac:dyDescent="0.2">
      <c r="D46" s="53">
        <v>42537</v>
      </c>
      <c r="E46" s="52" t="s">
        <v>185</v>
      </c>
      <c r="F46" t="s">
        <v>172</v>
      </c>
      <c r="G46" s="53">
        <v>42537</v>
      </c>
      <c r="H46" t="s">
        <v>32</v>
      </c>
      <c r="I46" s="41">
        <f t="shared" si="0"/>
        <v>1000</v>
      </c>
      <c r="J46" s="41">
        <f t="shared" si="1"/>
        <v>1777</v>
      </c>
      <c r="K46" s="41">
        <f t="shared" si="2"/>
        <v>700</v>
      </c>
      <c r="L46" s="41">
        <f t="shared" si="3"/>
        <v>3475</v>
      </c>
    </row>
    <row r="47" spans="1:47" x14ac:dyDescent="0.2">
      <c r="D47" s="53">
        <v>42538</v>
      </c>
      <c r="E47" s="52" t="s">
        <v>175</v>
      </c>
      <c r="F47" t="s">
        <v>172</v>
      </c>
      <c r="G47" s="53">
        <v>42538</v>
      </c>
      <c r="H47" t="s">
        <v>119</v>
      </c>
      <c r="I47" s="41">
        <f t="shared" si="0"/>
        <v>1560</v>
      </c>
      <c r="J47" s="41">
        <f t="shared" si="1"/>
        <v>1777</v>
      </c>
      <c r="K47" s="41">
        <f t="shared" si="2"/>
        <v>700</v>
      </c>
      <c r="L47" s="41">
        <f t="shared" si="3"/>
        <v>3665</v>
      </c>
    </row>
    <row r="48" spans="1:47" x14ac:dyDescent="0.2">
      <c r="D48" s="53">
        <v>42538</v>
      </c>
      <c r="E48" s="52" t="s">
        <v>179</v>
      </c>
      <c r="F48" t="s">
        <v>172</v>
      </c>
      <c r="G48" s="53">
        <v>42538</v>
      </c>
      <c r="H48" t="s">
        <v>32</v>
      </c>
      <c r="I48" s="41">
        <f t="shared" si="0"/>
        <v>1560</v>
      </c>
      <c r="J48" s="41">
        <f t="shared" si="1"/>
        <v>1777</v>
      </c>
      <c r="K48" s="41">
        <f t="shared" si="2"/>
        <v>1147</v>
      </c>
      <c r="L48" s="41">
        <f t="shared" si="3"/>
        <v>3665</v>
      </c>
    </row>
    <row r="49" spans="4:12" x14ac:dyDescent="0.2">
      <c r="D49" s="51">
        <v>42541</v>
      </c>
      <c r="E49" s="52" t="s">
        <v>188</v>
      </c>
      <c r="F49" t="s">
        <v>172</v>
      </c>
      <c r="G49" s="53">
        <v>42541</v>
      </c>
      <c r="H49" t="s">
        <v>32</v>
      </c>
      <c r="I49" s="41">
        <f t="shared" si="0"/>
        <v>1646</v>
      </c>
      <c r="J49" s="41">
        <f t="shared" si="1"/>
        <v>1777</v>
      </c>
      <c r="K49" s="41">
        <f t="shared" si="2"/>
        <v>1190</v>
      </c>
      <c r="L49" s="41">
        <f t="shared" si="3"/>
        <v>3751</v>
      </c>
    </row>
    <row r="50" spans="4:12" x14ac:dyDescent="0.2">
      <c r="D50" s="51">
        <v>42542</v>
      </c>
      <c r="E50" s="52" t="s">
        <v>171</v>
      </c>
      <c r="F50" t="s">
        <v>172</v>
      </c>
      <c r="G50" s="53">
        <v>42542</v>
      </c>
      <c r="H50" t="s">
        <v>32</v>
      </c>
      <c r="I50" s="41">
        <f t="shared" si="0"/>
        <v>1646</v>
      </c>
      <c r="J50" s="41">
        <f t="shared" si="1"/>
        <v>1777</v>
      </c>
      <c r="K50" s="41">
        <f t="shared" si="2"/>
        <v>1315</v>
      </c>
      <c r="L50" s="41">
        <f t="shared" si="3"/>
        <v>3751</v>
      </c>
    </row>
    <row r="51" spans="4:12" x14ac:dyDescent="0.2">
      <c r="D51" s="51">
        <v>42559</v>
      </c>
      <c r="E51" s="52" t="s">
        <v>194</v>
      </c>
      <c r="F51" t="s">
        <v>195</v>
      </c>
      <c r="G51" s="53">
        <v>42559</v>
      </c>
      <c r="H51" t="s">
        <v>119</v>
      </c>
      <c r="I51" s="41">
        <f t="shared" si="0"/>
        <v>1850</v>
      </c>
      <c r="J51" s="41">
        <f t="shared" si="1"/>
        <v>1777</v>
      </c>
      <c r="K51" s="41">
        <f t="shared" si="2"/>
        <v>1381</v>
      </c>
      <c r="L51" s="41">
        <f t="shared" si="3"/>
        <v>3940</v>
      </c>
    </row>
    <row r="52" spans="4:12" x14ac:dyDescent="0.2">
      <c r="D52" s="54">
        <v>42561</v>
      </c>
      <c r="E52" s="52" t="s">
        <v>191</v>
      </c>
      <c r="F52" t="s">
        <v>192</v>
      </c>
      <c r="G52" s="53">
        <v>42561</v>
      </c>
      <c r="H52" t="s">
        <v>32</v>
      </c>
      <c r="I52" s="41">
        <f t="shared" si="0"/>
        <v>2000</v>
      </c>
      <c r="J52" s="41">
        <f t="shared" si="1"/>
        <v>1777</v>
      </c>
      <c r="K52" s="41">
        <f t="shared" si="2"/>
        <v>1471</v>
      </c>
      <c r="L52" s="41">
        <f t="shared" si="3"/>
        <v>4125</v>
      </c>
    </row>
    <row r="53" spans="4:12" x14ac:dyDescent="0.2">
      <c r="D53" s="54">
        <v>42561</v>
      </c>
      <c r="E53" s="52" t="s">
        <v>199</v>
      </c>
      <c r="F53" t="s">
        <v>200</v>
      </c>
      <c r="G53" s="53">
        <v>42561</v>
      </c>
      <c r="H53" t="s">
        <v>32</v>
      </c>
      <c r="I53" s="41">
        <f t="shared" si="0"/>
        <v>2125</v>
      </c>
      <c r="J53" s="41">
        <f t="shared" si="1"/>
        <v>1777</v>
      </c>
      <c r="K53" s="41">
        <f t="shared" si="2"/>
        <v>1559</v>
      </c>
      <c r="L53" s="41">
        <f t="shared" si="3"/>
        <v>4260</v>
      </c>
    </row>
    <row r="54" spans="4:12" x14ac:dyDescent="0.2">
      <c r="D54" s="51">
        <v>42589</v>
      </c>
      <c r="E54" s="52" t="s">
        <v>118</v>
      </c>
      <c r="F54" t="s">
        <v>197</v>
      </c>
      <c r="G54" s="53">
        <v>42589</v>
      </c>
      <c r="H54" t="s">
        <v>32</v>
      </c>
      <c r="I54" s="41">
        <f t="shared" si="0"/>
        <v>2250</v>
      </c>
      <c r="J54" s="41">
        <f t="shared" si="1"/>
        <v>1777</v>
      </c>
      <c r="K54" s="41">
        <f t="shared" si="2"/>
        <v>1651</v>
      </c>
      <c r="L54" s="41">
        <f t="shared" si="3"/>
        <v>4450</v>
      </c>
    </row>
  </sheetData>
  <mergeCells count="10">
    <mergeCell ref="A42:A43"/>
    <mergeCell ref="AI1:AL1"/>
    <mergeCell ref="AI2:AL2"/>
    <mergeCell ref="AI3:AL3"/>
    <mergeCell ref="D1:G1"/>
    <mergeCell ref="D2:G2"/>
    <mergeCell ref="D3:G3"/>
    <mergeCell ref="R1:U1"/>
    <mergeCell ref="R2:U2"/>
    <mergeCell ref="R3:U3"/>
  </mergeCell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Data_Main</vt:lpstr>
      <vt:lpstr>Data_List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Jordane Hesse</cp:lastModifiedBy>
  <cp:revision/>
  <dcterms:created xsi:type="dcterms:W3CDTF">2016-08-25T03:50:48Z</dcterms:created>
  <dcterms:modified xsi:type="dcterms:W3CDTF">2016-10-02T12:56:01Z</dcterms:modified>
  <cp:category/>
  <dc:identifier/>
  <cp:contentStatus/>
  <dc:language/>
  <cp:version/>
</cp:coreProperties>
</file>