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425" yWindow="465" windowWidth="20490" windowHeight="7755" tabRatio="680"/>
  </bookViews>
  <sheets>
    <sheet name="Welcome" sheetId="1" r:id="rId1"/>
    <sheet name="Plan" sheetId="6" r:id="rId2"/>
    <sheet name="SizeBasic" sheetId="5" r:id="rId3"/>
    <sheet name="SizeCompare" sheetId="9" r:id="rId4"/>
    <sheet name="PropStrat" sheetId="7" r:id="rId5"/>
    <sheet name="Lists" sheetId="10" state="hidden" r:id="rId6"/>
  </sheets>
  <definedNames>
    <definedName name="Alpha_List">Lists!$D$3:$D$6</definedName>
    <definedName name="Alpha_List_Start">Lists!$D$2</definedName>
    <definedName name="Beta_List">Lists!$H$3:$H$7</definedName>
    <definedName name="Beta_List_Start">Lists!$H$2</definedName>
    <definedName name="CI_List">Lists!$B$3:$B$5</definedName>
    <definedName name="CI_List_Start">Lists!$B$2</definedName>
    <definedName name="CL_List">Lists!$A$3:$A$5</definedName>
    <definedName name="CL_List_Start">Lists!$A$2</definedName>
    <definedName name="Zalpha_OneSided_List">Lists!$E$3:$E$6</definedName>
    <definedName name="Zalpha_OneSided_List_Start">Lists!$E$2</definedName>
    <definedName name="Zalpha_TwoSided_List">Lists!$F$3:$F$6</definedName>
    <definedName name="Zalpha_TwoSided_List_Start">Lists!$F$2</definedName>
    <definedName name="Zbeta_List">Lists!$I$3:$I$7</definedName>
    <definedName name="Zbeta_List_Start">Lists!$I$2</definedName>
  </definedNames>
  <calcPr calcId="14562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9" l="1"/>
  <c r="E4" i="10"/>
  <c r="E5" i="10"/>
  <c r="E6" i="10"/>
  <c r="E3" i="10"/>
  <c r="F4" i="10"/>
  <c r="F5" i="10"/>
  <c r="F6" i="10"/>
  <c r="F3" i="10"/>
  <c r="E19" i="9" l="1"/>
  <c r="E21" i="9" s="1"/>
  <c r="E16" i="5"/>
  <c r="E4" i="9" l="1"/>
  <c r="E12" i="6"/>
  <c r="I14" i="7" l="1"/>
  <c r="I15" i="7"/>
  <c r="I16" i="7"/>
  <c r="I17" i="7"/>
  <c r="I18" i="7"/>
  <c r="I19" i="7"/>
  <c r="I20" i="7"/>
  <c r="I21" i="7"/>
  <c r="I22" i="7"/>
  <c r="I23" i="7"/>
  <c r="I24" i="7"/>
  <c r="I25" i="7"/>
  <c r="I26" i="7"/>
  <c r="I27" i="7"/>
  <c r="I28" i="7"/>
  <c r="I29" i="7"/>
  <c r="I30" i="7"/>
  <c r="I31" i="7"/>
  <c r="I32" i="7"/>
  <c r="I33" i="7"/>
  <c r="I34" i="7"/>
  <c r="I35" i="7"/>
  <c r="I36" i="7"/>
  <c r="I37" i="7"/>
  <c r="D12" i="7"/>
  <c r="D14" i="7"/>
  <c r="D15" i="7"/>
  <c r="D16" i="7"/>
  <c r="D17" i="7"/>
  <c r="D18" i="7"/>
  <c r="D19" i="7"/>
  <c r="D20" i="7"/>
  <c r="D21" i="7"/>
  <c r="D22" i="7"/>
  <c r="D23" i="7"/>
  <c r="D24" i="7"/>
  <c r="D25" i="7"/>
  <c r="D26" i="7"/>
  <c r="D27" i="7"/>
  <c r="D28" i="7"/>
  <c r="D29" i="7"/>
  <c r="D30" i="7"/>
  <c r="D31" i="7"/>
  <c r="D32" i="7"/>
  <c r="D33" i="7"/>
  <c r="D34" i="7"/>
  <c r="D35" i="7"/>
  <c r="D36" i="7"/>
  <c r="D37" i="7"/>
  <c r="H7" i="7"/>
  <c r="I8" i="7" s="1"/>
  <c r="C7" i="7"/>
  <c r="D13" i="7" s="1"/>
  <c r="D11" i="7" l="1"/>
  <c r="D10" i="7"/>
  <c r="D9" i="7"/>
  <c r="D8" i="7"/>
  <c r="I13" i="7"/>
  <c r="I12" i="7"/>
  <c r="I11" i="7"/>
  <c r="I10" i="7"/>
  <c r="I9" i="7"/>
  <c r="E8" i="6" l="1"/>
  <c r="E15" i="6"/>
  <c r="E18" i="5"/>
  <c r="E20" i="5" s="1"/>
  <c r="E22" i="5" l="1"/>
  <c r="E4" i="5" s="1"/>
  <c r="E4" i="6"/>
</calcChain>
</file>

<file path=xl/sharedStrings.xml><?xml version="1.0" encoding="utf-8"?>
<sst xmlns="http://schemas.openxmlformats.org/spreadsheetml/2006/main" count="215" uniqueCount="153">
  <si>
    <t>Value</t>
  </si>
  <si>
    <t>Task</t>
  </si>
  <si>
    <t>Calculation</t>
  </si>
  <si>
    <t>Unit</t>
  </si>
  <si>
    <t>minutes</t>
  </si>
  <si>
    <t>days</t>
  </si>
  <si>
    <t>interviews</t>
  </si>
  <si>
    <t>people</t>
  </si>
  <si>
    <t>n*D</t>
  </si>
  <si>
    <t>n/R</t>
  </si>
  <si>
    <t>N</t>
  </si>
  <si>
    <t>p</t>
  </si>
  <si>
    <t>D</t>
  </si>
  <si>
    <t>R</t>
  </si>
  <si>
    <t>Margin of error</t>
  </si>
  <si>
    <t>Expected response rate</t>
  </si>
  <si>
    <t>Population size</t>
  </si>
  <si>
    <t>Design effect (DEFF)</t>
  </si>
  <si>
    <t>First calculation</t>
  </si>
  <si>
    <t>Second calculation</t>
  </si>
  <si>
    <t>Third calculation</t>
  </si>
  <si>
    <t>Fourth calculation</t>
  </si>
  <si>
    <t>n1/(1+((n1-1)/N)</t>
  </si>
  <si>
    <t>First estimate, where population size is not known</t>
  </si>
  <si>
    <t>CALCULATIONS</t>
  </si>
  <si>
    <t>Time each day to administer interviews</t>
  </si>
  <si>
    <t>Time to administer one interview</t>
  </si>
  <si>
    <t>Time required between interviews (e.g. to move from one interview to another)</t>
  </si>
  <si>
    <t>Total number of enumerators for data collection</t>
  </si>
  <si>
    <t># enumerators required per interview</t>
  </si>
  <si>
    <t>Total number of days for interviews</t>
  </si>
  <si>
    <t>Number of travel days</t>
  </si>
  <si>
    <r>
      <t>q</t>
    </r>
    <r>
      <rPr>
        <vertAlign val="subscript"/>
        <sz val="10"/>
        <color theme="1"/>
        <rFont val="Arial Narrow"/>
        <family val="2"/>
      </rPr>
      <t>d</t>
    </r>
  </si>
  <si>
    <r>
      <t>q</t>
    </r>
    <r>
      <rPr>
        <vertAlign val="subscript"/>
        <sz val="10"/>
        <color theme="1"/>
        <rFont val="Arial Narrow"/>
        <family val="2"/>
      </rPr>
      <t>b</t>
    </r>
  </si>
  <si>
    <r>
      <t>e</t>
    </r>
    <r>
      <rPr>
        <vertAlign val="subscript"/>
        <sz val="10"/>
        <color theme="1"/>
        <rFont val="Arial Narrow"/>
        <family val="2"/>
      </rPr>
      <t>a</t>
    </r>
  </si>
  <si>
    <r>
      <t>q</t>
    </r>
    <r>
      <rPr>
        <vertAlign val="subscript"/>
        <sz val="10"/>
        <color theme="1"/>
        <rFont val="Arial Narrow"/>
        <family val="2"/>
      </rPr>
      <t>t</t>
    </r>
  </si>
  <si>
    <r>
      <t>e</t>
    </r>
    <r>
      <rPr>
        <vertAlign val="subscript"/>
        <sz val="10"/>
        <color theme="1"/>
        <rFont val="Arial Narrow"/>
        <family val="2"/>
      </rPr>
      <t>r</t>
    </r>
  </si>
  <si>
    <r>
      <t>d</t>
    </r>
    <r>
      <rPr>
        <vertAlign val="subscript"/>
        <sz val="10"/>
        <color theme="1"/>
        <rFont val="Arial Narrow"/>
        <family val="2"/>
      </rPr>
      <t>t</t>
    </r>
  </si>
  <si>
    <r>
      <t>n</t>
    </r>
    <r>
      <rPr>
        <b/>
        <vertAlign val="subscript"/>
        <sz val="10"/>
        <color theme="1"/>
        <rFont val="Arial Narrow"/>
        <family val="2"/>
      </rPr>
      <t>E</t>
    </r>
    <r>
      <rPr>
        <b/>
        <sz val="10"/>
        <color theme="1"/>
        <rFont val="Arial Narrow"/>
        <family val="2"/>
      </rPr>
      <t xml:space="preserve"> = e</t>
    </r>
    <r>
      <rPr>
        <b/>
        <vertAlign val="subscript"/>
        <sz val="10"/>
        <color theme="1"/>
        <rFont val="Arial Narrow"/>
        <family val="2"/>
      </rPr>
      <t>a</t>
    </r>
    <r>
      <rPr>
        <b/>
        <sz val="10"/>
        <color theme="1"/>
        <rFont val="Arial Narrow"/>
        <family val="2"/>
      </rPr>
      <t xml:space="preserve"> / e</t>
    </r>
    <r>
      <rPr>
        <b/>
        <vertAlign val="subscript"/>
        <sz val="10"/>
        <color theme="1"/>
        <rFont val="Arial Narrow"/>
        <family val="2"/>
      </rPr>
      <t>r</t>
    </r>
  </si>
  <si>
    <r>
      <t>d</t>
    </r>
    <r>
      <rPr>
        <vertAlign val="subscript"/>
        <sz val="10"/>
        <color theme="1"/>
        <rFont val="Arial Narrow"/>
        <family val="2"/>
      </rPr>
      <t>f</t>
    </r>
  </si>
  <si>
    <r>
      <t>n</t>
    </r>
    <r>
      <rPr>
        <b/>
        <vertAlign val="subscript"/>
        <sz val="10"/>
        <color theme="1"/>
        <rFont val="Arial Narrow"/>
        <family val="2"/>
      </rPr>
      <t>D</t>
    </r>
    <r>
      <rPr>
        <b/>
        <sz val="10"/>
        <color theme="1"/>
        <rFont val="Arial Narrow"/>
        <family val="2"/>
      </rPr>
      <t xml:space="preserve"> = d</t>
    </r>
    <r>
      <rPr>
        <b/>
        <vertAlign val="subscript"/>
        <sz val="10"/>
        <color theme="1"/>
        <rFont val="Arial Narrow"/>
        <family val="2"/>
      </rPr>
      <t>f</t>
    </r>
    <r>
      <rPr>
        <b/>
        <sz val="10"/>
        <color theme="1"/>
        <rFont val="Arial Narrow"/>
        <family val="2"/>
      </rPr>
      <t xml:space="preserve"> - d</t>
    </r>
    <r>
      <rPr>
        <b/>
        <vertAlign val="subscript"/>
        <sz val="10"/>
        <color theme="1"/>
        <rFont val="Arial Narrow"/>
        <family val="2"/>
      </rPr>
      <t>t</t>
    </r>
  </si>
  <si>
    <t>Sample feasible with given time and resources</t>
  </si>
  <si>
    <t>Available enumerators</t>
  </si>
  <si>
    <t>Total days for the field mission (including travel days)</t>
  </si>
  <si>
    <r>
      <t>n</t>
    </r>
    <r>
      <rPr>
        <b/>
        <vertAlign val="subscript"/>
        <sz val="10"/>
        <color theme="1"/>
        <rFont val="Arial Narrow"/>
        <family val="2"/>
      </rPr>
      <t>Q</t>
    </r>
    <r>
      <rPr>
        <b/>
        <sz val="10"/>
        <color theme="1"/>
        <rFont val="Arial Narrow"/>
        <family val="2"/>
      </rPr>
      <t xml:space="preserve"> =  q</t>
    </r>
    <r>
      <rPr>
        <b/>
        <vertAlign val="subscript"/>
        <sz val="10"/>
        <color theme="1"/>
        <rFont val="Arial Narrow"/>
        <family val="2"/>
      </rPr>
      <t>d /</t>
    </r>
    <r>
      <rPr>
        <b/>
        <sz val="10"/>
        <color theme="1"/>
        <rFont val="Arial Narrow"/>
        <family val="2"/>
      </rPr>
      <t xml:space="preserve"> (q</t>
    </r>
    <r>
      <rPr>
        <b/>
        <vertAlign val="subscript"/>
        <sz val="10"/>
        <color theme="1"/>
        <rFont val="Arial Narrow"/>
        <family val="2"/>
      </rPr>
      <t>t</t>
    </r>
    <r>
      <rPr>
        <b/>
        <sz val="10"/>
        <color theme="1"/>
        <rFont val="Arial Narrow"/>
        <family val="2"/>
      </rPr>
      <t xml:space="preserve"> + q</t>
    </r>
    <r>
      <rPr>
        <b/>
        <vertAlign val="subscript"/>
        <sz val="10"/>
        <color theme="1"/>
        <rFont val="Arial Narrow"/>
        <family val="2"/>
      </rPr>
      <t>b</t>
    </r>
    <r>
      <rPr>
        <b/>
        <sz val="10"/>
        <color theme="1"/>
        <rFont val="Arial Narrow"/>
        <family val="2"/>
      </rPr>
      <t>)</t>
    </r>
  </si>
  <si>
    <t>SURVEY RESOURCES AND SAMPLE FEASIBILITY</t>
  </si>
  <si>
    <r>
      <t xml:space="preserve">If you expect there to be some non-responses, the sample size can be adjusted to help ensure you collect sufficent data for the analysis. </t>
    </r>
    <r>
      <rPr>
        <b/>
        <u/>
        <sz val="10"/>
        <color rgb="FFC00000"/>
        <rFont val="Arial Narrow"/>
        <family val="2"/>
      </rPr>
      <t>Recommended value</t>
    </r>
    <r>
      <rPr>
        <sz val="10"/>
        <color rgb="FFC00000"/>
        <rFont val="Arial Narrow"/>
        <family val="2"/>
      </rPr>
      <t xml:space="preserve">: </t>
    </r>
    <r>
      <rPr>
        <b/>
        <sz val="10"/>
        <color rgb="FFC00000"/>
        <rFont val="Arial Narrow"/>
        <family val="2"/>
      </rPr>
      <t>Use the response rate observed in previous exercises on similar topics in the region. 1.0 for 100%, 0.8 for 80%, etc.</t>
    </r>
  </si>
  <si>
    <r>
      <t>n</t>
    </r>
    <r>
      <rPr>
        <b/>
        <vertAlign val="subscript"/>
        <sz val="10"/>
        <color rgb="FF000000"/>
        <rFont val="Arial Narrow"/>
        <family val="2"/>
      </rPr>
      <t>Q</t>
    </r>
    <r>
      <rPr>
        <b/>
        <sz val="10"/>
        <color rgb="FF000000"/>
        <rFont val="Arial Narrow"/>
        <family val="2"/>
      </rPr>
      <t xml:space="preserve"> X n</t>
    </r>
    <r>
      <rPr>
        <b/>
        <vertAlign val="subscript"/>
        <sz val="10"/>
        <color rgb="FF000000"/>
        <rFont val="Arial Narrow"/>
        <family val="2"/>
      </rPr>
      <t>E</t>
    </r>
    <r>
      <rPr>
        <b/>
        <sz val="10"/>
        <color rgb="FF000000"/>
        <rFont val="Arial Narrow"/>
        <family val="2"/>
      </rPr>
      <t xml:space="preserve"> X n</t>
    </r>
    <r>
      <rPr>
        <b/>
        <vertAlign val="subscript"/>
        <sz val="10"/>
        <color rgb="FF000000"/>
        <rFont val="Arial Narrow"/>
        <family val="2"/>
      </rPr>
      <t>D</t>
    </r>
    <r>
      <rPr>
        <b/>
        <sz val="10"/>
        <color rgb="FF000000"/>
        <rFont val="Arial Narrow"/>
        <family val="2"/>
      </rPr>
      <t xml:space="preserve"> =</t>
    </r>
  </si>
  <si>
    <r>
      <t xml:space="preserve">This tool can be used in survey design to calculate the feasible number of interviews given resources and time available. Fill out all values in </t>
    </r>
    <r>
      <rPr>
        <b/>
        <sz val="10"/>
        <color theme="9" tint="0.39997558519241921"/>
        <rFont val="Arial Narrow"/>
        <family val="2"/>
      </rPr>
      <t>LIGHT GREEN</t>
    </r>
    <r>
      <rPr>
        <sz val="10"/>
        <color theme="1"/>
        <rFont val="Arial Narrow"/>
        <family val="2"/>
      </rPr>
      <t xml:space="preserve"> at right and see the result in adjacent box (in </t>
    </r>
    <r>
      <rPr>
        <b/>
        <sz val="10"/>
        <color theme="9" tint="-0.499984740745262"/>
        <rFont val="Arial Narrow"/>
        <family val="2"/>
      </rPr>
      <t>DARK GREEN</t>
    </r>
    <r>
      <rPr>
        <sz val="10"/>
        <color theme="1"/>
        <rFont val="Arial Narrow"/>
        <family val="2"/>
      </rPr>
      <t>). Note sub-totals in medium green will update automatically.</t>
    </r>
  </si>
  <si>
    <t>TOTAL</t>
  </si>
  <si>
    <t>Place 1</t>
  </si>
  <si>
    <t>Place 2</t>
  </si>
  <si>
    <t>Place 3</t>
  </si>
  <si>
    <t>Place 4</t>
  </si>
  <si>
    <t>Place 5</t>
  </si>
  <si>
    <t>Place 6</t>
  </si>
  <si>
    <t>Place 7</t>
  </si>
  <si>
    <t>Place 8</t>
  </si>
  <si>
    <t>Place 9</t>
  </si>
  <si>
    <t>Place 10</t>
  </si>
  <si>
    <t>Place 11</t>
  </si>
  <si>
    <t>Place 12</t>
  </si>
  <si>
    <t>Place 13</t>
  </si>
  <si>
    <t>Place 14</t>
  </si>
  <si>
    <t>Place 15</t>
  </si>
  <si>
    <t>Place 16</t>
  </si>
  <si>
    <t>Place 17</t>
  </si>
  <si>
    <t>Place 18</t>
  </si>
  <si>
    <t>Place 19</t>
  </si>
  <si>
    <t>Place 20</t>
  </si>
  <si>
    <t>Population 1</t>
  </si>
  <si>
    <t>Population 2</t>
  </si>
  <si>
    <t>Population 3</t>
  </si>
  <si>
    <t>Place 21</t>
  </si>
  <si>
    <t>Place 22</t>
  </si>
  <si>
    <t>Place 23</t>
  </si>
  <si>
    <t>Place 24</t>
  </si>
  <si>
    <t>Place 25</t>
  </si>
  <si>
    <t>Place 26</t>
  </si>
  <si>
    <t>Place 27</t>
  </si>
  <si>
    <t>Place 28</t>
  </si>
  <si>
    <t>Place 29</t>
  </si>
  <si>
    <t>Place 30</t>
  </si>
  <si>
    <t>ICRC Economic Security Unit</t>
  </si>
  <si>
    <t>Total number of interviews which can be completed in one day by one enumerator</t>
  </si>
  <si>
    <r>
      <t xml:space="preserve">This tool can be used to calculate the sample size required for a statistically relevant (probabilistic) random sample following the basic formula for proportions (see ICRC Sampling Technical Guide). Fill out all values in </t>
    </r>
    <r>
      <rPr>
        <b/>
        <sz val="10"/>
        <color theme="9" tint="0.39997558519241921"/>
        <rFont val="Arial Narrow"/>
        <family val="2"/>
      </rPr>
      <t>LIGHT GREEN</t>
    </r>
    <r>
      <rPr>
        <sz val="10"/>
        <color theme="1"/>
        <rFont val="Arial Narrow"/>
        <family val="2"/>
      </rPr>
      <t xml:space="preserve"> at right and see the result in adjacent box (in </t>
    </r>
    <r>
      <rPr>
        <b/>
        <sz val="10"/>
        <color theme="9" tint="-0.499984740745262"/>
        <rFont val="Arial Narrow"/>
        <family val="2"/>
      </rPr>
      <t>DARK GREEN</t>
    </r>
    <r>
      <rPr>
        <sz val="10"/>
        <color theme="1"/>
        <rFont val="Arial Narrow"/>
        <family val="2"/>
      </rPr>
      <t>).</t>
    </r>
  </si>
  <si>
    <t>Z</t>
  </si>
  <si>
    <r>
      <t xml:space="preserve">The proportion of the target population that are known to or thought to have the characteristic being measured (e.g. engaged in farming, poor food consumption, displaced, etc.). </t>
    </r>
    <r>
      <rPr>
        <sz val="10"/>
        <color rgb="FFC00000"/>
        <rFont val="Arial Narrow"/>
        <family val="2"/>
      </rPr>
      <t xml:space="preserve"> </t>
    </r>
    <r>
      <rPr>
        <b/>
        <u/>
        <sz val="10"/>
        <color rgb="FFC00000"/>
        <rFont val="Arial Narrow"/>
        <family val="2"/>
      </rPr>
      <t>Recommended value:</t>
    </r>
    <r>
      <rPr>
        <b/>
        <sz val="10"/>
        <color rgb="FFC00000"/>
        <rFont val="Arial Narrow"/>
        <family val="2"/>
      </rPr>
      <t xml:space="preserve"> 0.5 </t>
    </r>
    <r>
      <rPr>
        <sz val="10"/>
        <color theme="1"/>
        <rFont val="Arial Narrow"/>
        <family val="2"/>
      </rPr>
      <t>If unknowm 50% or 0.5 is accepted as the most conservative. If the prevalance is known, use the prevalance rate.</t>
    </r>
  </si>
  <si>
    <t>e</t>
  </si>
  <si>
    <t>Confidence interval</t>
  </si>
  <si>
    <r>
      <t>Z</t>
    </r>
    <r>
      <rPr>
        <vertAlign val="superscript"/>
        <sz val="10"/>
        <color theme="1"/>
        <rFont val="Arial Narrow"/>
        <family val="2"/>
      </rPr>
      <t>2</t>
    </r>
    <r>
      <rPr>
        <sz val="10"/>
        <color theme="1"/>
        <rFont val="Arial Narrow"/>
        <family val="2"/>
      </rPr>
      <t>*p*(1-p) / e</t>
    </r>
    <r>
      <rPr>
        <vertAlign val="superscript"/>
        <sz val="10"/>
        <color theme="1"/>
        <rFont val="Arial Narrow"/>
        <family val="2"/>
      </rPr>
      <t>2</t>
    </r>
  </si>
  <si>
    <t>Sample size (n)</t>
  </si>
  <si>
    <r>
      <t>P</t>
    </r>
    <r>
      <rPr>
        <vertAlign val="subscript"/>
        <sz val="10"/>
        <color rgb="FF000000"/>
        <rFont val="Arial Narrow"/>
        <family val="2"/>
      </rPr>
      <t>1</t>
    </r>
  </si>
  <si>
    <r>
      <t>Z</t>
    </r>
    <r>
      <rPr>
        <vertAlign val="subscript"/>
        <sz val="10"/>
        <color theme="1"/>
        <rFont val="Arial Narrow"/>
        <family val="2"/>
      </rPr>
      <t>α</t>
    </r>
  </si>
  <si>
    <r>
      <t>Z</t>
    </r>
    <r>
      <rPr>
        <vertAlign val="subscript"/>
        <sz val="10"/>
        <color theme="1"/>
        <rFont val="Arial Narrow"/>
        <family val="2"/>
      </rPr>
      <t>β</t>
    </r>
  </si>
  <si>
    <r>
      <t>P</t>
    </r>
    <r>
      <rPr>
        <vertAlign val="subscript"/>
        <sz val="10"/>
        <color theme="1"/>
        <rFont val="Arial Narrow"/>
        <family val="2"/>
      </rPr>
      <t>2</t>
    </r>
  </si>
  <si>
    <t>Base calculation</t>
  </si>
  <si>
    <t xml:space="preserve">
</t>
  </si>
  <si>
    <t xml:space="preserve"> (Zα+Zβ)^2 *(P1*(1-P1) + P2*(1-P2)) / (P2-P1)^2</t>
  </si>
  <si>
    <t>Adjust for DEFF</t>
  </si>
  <si>
    <t>Adjust for non-response</t>
  </si>
  <si>
    <t>SAMPLE SIZE - SIMPLE FORMULA FOR PROPORTIONS</t>
  </si>
  <si>
    <t>SAMPLE SIZE - COMPARISON SURVEYS FORMULA FOR PROPORTIONS</t>
  </si>
  <si>
    <r>
      <t xml:space="preserve">Z-score for statisticial significance </t>
    </r>
    <r>
      <rPr>
        <sz val="10"/>
        <color theme="1"/>
        <rFont val="Arial Narrow"/>
        <family val="2"/>
      </rPr>
      <t>(α)</t>
    </r>
  </si>
  <si>
    <r>
      <t xml:space="preserve">Z-score corresponding to statistical power </t>
    </r>
    <r>
      <rPr>
        <sz val="10"/>
        <color theme="1"/>
        <rFont val="Arial Narrow"/>
        <family val="2"/>
      </rPr>
      <t>(β)</t>
    </r>
  </si>
  <si>
    <t>Prevalence round/group 1</t>
  </si>
  <si>
    <t>Prevalence round/group 2</t>
  </si>
  <si>
    <r>
      <t xml:space="preserve">The plus or minus (+/-) figure reported in the results. For example, if you have a confidence interval of 0.05 and 47% of the sample selected response "A" to a question, you can state with XX% confidence that between 42% and 52% of the population would choose "A".  </t>
    </r>
    <r>
      <rPr>
        <b/>
        <u/>
        <sz val="10"/>
        <color rgb="FFC00000"/>
        <rFont val="Arial Narrow"/>
        <family val="2"/>
      </rPr>
      <t>Recommended value:</t>
    </r>
    <r>
      <rPr>
        <b/>
        <sz val="10"/>
        <color rgb="FFC00000"/>
        <rFont val="Arial Narrow"/>
        <family val="2"/>
      </rPr>
      <t xml:space="preserve"> 0.05</t>
    </r>
    <r>
      <rPr>
        <sz val="10"/>
        <color theme="1"/>
        <rFont val="Arial Narrow"/>
        <family val="2"/>
      </rPr>
      <t xml:space="preserve"> (for low baseline or low expected prevalence levels, e.g. &lt;10%, a smaller margin of error such as 0.02 or 0.01 should be used).</t>
    </r>
  </si>
  <si>
    <r>
      <t xml:space="preserve">Sample size (n) for
</t>
    </r>
    <r>
      <rPr>
        <b/>
        <u/>
        <sz val="10"/>
        <color rgb="FF000000"/>
        <rFont val="Arial Narrow"/>
        <family val="2"/>
      </rPr>
      <t>each</t>
    </r>
    <r>
      <rPr>
        <b/>
        <sz val="10"/>
        <color rgb="FF000000"/>
        <rFont val="Arial Narrow"/>
        <family val="2"/>
      </rPr>
      <t xml:space="preserve"> round/group</t>
    </r>
  </si>
  <si>
    <r>
      <t xml:space="preserve">This tool can be used to calculate the sample size required for a statistically relevant (probabilistic) random sample for a survey that would like to compare sub-groups (e.g. IDPs and residents) or rounds (e.g. before and after) using the formula for proportions (see ICRC Sampling Technical Guide). Fill out all values in </t>
    </r>
    <r>
      <rPr>
        <b/>
        <sz val="10"/>
        <color theme="9" tint="0.39997558519241921"/>
        <rFont val="Arial Narrow"/>
        <family val="2"/>
      </rPr>
      <t>LIGHT GREEN</t>
    </r>
    <r>
      <rPr>
        <sz val="10"/>
        <color theme="1"/>
        <rFont val="Arial Narrow"/>
        <family val="2"/>
      </rPr>
      <t xml:space="preserve"> at right and see the result in adjacent box (in </t>
    </r>
    <r>
      <rPr>
        <b/>
        <sz val="10"/>
        <color theme="9" tint="-0.499984740745262"/>
        <rFont val="Arial Narrow"/>
        <family val="2"/>
      </rPr>
      <t>DARK GREEN</t>
    </r>
    <r>
      <rPr>
        <sz val="10"/>
        <color theme="1"/>
        <rFont val="Arial Narrow"/>
        <family val="2"/>
      </rPr>
      <t>).</t>
    </r>
  </si>
  <si>
    <r>
      <t xml:space="preserve">The number of units (households, individuals, etc.) from which the sample will be drawn. Essentially the population in your sample frame. </t>
    </r>
    <r>
      <rPr>
        <i/>
        <sz val="10"/>
        <color theme="1"/>
        <rFont val="Arial Narrow"/>
        <family val="2"/>
      </rPr>
      <t>If this is unknown, leave blank, and the calculator will use the basic sample unadjusted for a finite population.</t>
    </r>
  </si>
  <si>
    <t>Finite population correction (for known population size)</t>
  </si>
  <si>
    <t>Prevalence</t>
  </si>
  <si>
    <t>α (alpha)</t>
  </si>
  <si>
    <t>β (beta)</t>
  </si>
  <si>
    <t>CL</t>
  </si>
  <si>
    <t>CL_List</t>
  </si>
  <si>
    <t>Alpha_List</t>
  </si>
  <si>
    <t>Beta_List</t>
  </si>
  <si>
    <t>Zbeta_List</t>
  </si>
  <si>
    <t>CI_List</t>
  </si>
  <si>
    <r>
      <t>Z</t>
    </r>
    <r>
      <rPr>
        <b/>
        <vertAlign val="subscript"/>
        <sz val="10"/>
        <color theme="0"/>
        <rFont val="Arial Narrow"/>
        <family val="2"/>
      </rPr>
      <t>β</t>
    </r>
  </si>
  <si>
    <t>PROPORTIONATE STRATIFICATION</t>
  </si>
  <si>
    <t>Population size (N)</t>
  </si>
  <si>
    <t>90%</t>
  </si>
  <si>
    <t>95%</t>
  </si>
  <si>
    <t>97.5%</t>
  </si>
  <si>
    <t>99%</t>
  </si>
  <si>
    <t>80%</t>
  </si>
  <si>
    <t>99.9%</t>
  </si>
  <si>
    <r>
      <t xml:space="preserve">Z-score corresponding to the degree of confidence desired to be certain of detecting a difference (P2-P1) if one actually occurred (β is statistical power). The minimum value of 80% is generally accepted. </t>
    </r>
    <r>
      <rPr>
        <b/>
        <u/>
        <sz val="10"/>
        <color rgb="FFC00000"/>
        <rFont val="Arial Narrow"/>
        <family val="2"/>
      </rPr>
      <t>Recommended value:</t>
    </r>
    <r>
      <rPr>
        <b/>
        <sz val="10"/>
        <color rgb="FFC00000"/>
        <rFont val="Arial Narrow"/>
        <family val="2"/>
      </rPr>
      <t xml:space="preserve"> minimum 80%</t>
    </r>
  </si>
  <si>
    <r>
      <t xml:space="preserve">Z-score corresponding to the degree of confidence desired to be able to conclude that an observed difference (P2-P1) would not have occurred by chance (α is statistical significance). The standard in most surveys is 0.95. If resources do not permit, 0.90 could be used with small additional risk (Magneni, 1997). </t>
    </r>
    <r>
      <rPr>
        <b/>
        <u/>
        <sz val="10"/>
        <color rgb="FFC00000"/>
        <rFont val="Arial Narrow"/>
        <family val="2"/>
      </rPr>
      <t>Recommended value</t>
    </r>
    <r>
      <rPr>
        <b/>
        <sz val="10"/>
        <color rgb="FFC00000"/>
        <rFont val="Arial Narrow"/>
        <family val="2"/>
      </rPr>
      <t>: 95%</t>
    </r>
  </si>
  <si>
    <r>
      <t xml:space="preserve">The level of confidence of the statistics made on the sampled population. For example, a 95% confidence level indicates that you can be 95% sure that the responses/measures you get from the sampled population match what would be the responses/measures if you had collected data on the entire population. The standard in most surveys is 0.95. If resources do not permit or the variable of study is expected to be homogeneous, 0.90 could be used with small additional risk. </t>
    </r>
    <r>
      <rPr>
        <b/>
        <u/>
        <sz val="10"/>
        <color rgb="FFC00000"/>
        <rFont val="Arial Narrow"/>
        <family val="2"/>
      </rPr>
      <t>Recommended value</t>
    </r>
    <r>
      <rPr>
        <b/>
        <sz val="10"/>
        <color rgb="FFC00000"/>
        <rFont val="Arial Narrow"/>
        <family val="2"/>
      </rPr>
      <t>: 95%</t>
    </r>
  </si>
  <si>
    <t>This tool can be used in survey design to calculate the feasible number of interviews given the information requirements, resources and time available. This tool can also be used for planning on the resources required for a certain sample size one wishes to achieve.</t>
  </si>
  <si>
    <t>This tool can be used to calculate the sample size required for a statistically relevant (probabilistic) sample for comparison surveys (e.g. either analysing the evolution of an indicator, comparing sub-groups, etc.) using the formula for proportions.</t>
  </si>
  <si>
    <r>
      <t xml:space="preserve">This tool can be used to calculate the sample size required for a statistically relevant (probabilistic) sample </t>
    </r>
    <r>
      <rPr>
        <sz val="8"/>
        <color theme="1"/>
        <rFont val="Arial"/>
        <family val="2"/>
      </rPr>
      <t xml:space="preserve"> using the basic formula for proportions.</t>
    </r>
  </si>
  <si>
    <t>This tool can be used to break up a sample over a number of different locations or populations types using proportionate stratification.</t>
  </si>
  <si>
    <t>Adjust for the DEFF</t>
  </si>
  <si>
    <r>
      <t xml:space="preserve">This tool can be used to break up the sample over a number of different locations or populations types using proportionate stratification. Fill out all values in </t>
    </r>
    <r>
      <rPr>
        <b/>
        <sz val="10"/>
        <color theme="9" tint="0.39997558519241921"/>
        <rFont val="Arial Narrow"/>
        <family val="2"/>
      </rPr>
      <t>LIGHT GREEN</t>
    </r>
    <r>
      <rPr>
        <sz val="10"/>
        <color theme="1"/>
        <rFont val="Arial Narrow"/>
        <family val="2"/>
      </rPr>
      <t xml:space="preserve"> at right and see the result in adjacent box (in </t>
    </r>
    <r>
      <rPr>
        <b/>
        <sz val="10"/>
        <color theme="9" tint="-0.499984740745262"/>
        <rFont val="Arial Narrow"/>
        <family val="2"/>
      </rPr>
      <t>DARK GREEN</t>
    </r>
    <r>
      <rPr>
        <sz val="10"/>
        <color theme="1"/>
        <rFont val="Arial Narrow"/>
        <family val="2"/>
      </rPr>
      <t>).</t>
    </r>
  </si>
  <si>
    <r>
      <t xml:space="preserve">Estimated proportion of the target population with the characteristics being measured in the first round or group of the survey (baseline).  </t>
    </r>
    <r>
      <rPr>
        <b/>
        <u/>
        <sz val="10"/>
        <color rgb="FFC00000"/>
        <rFont val="Arial Narrow"/>
        <family val="2"/>
      </rPr>
      <t>Recommended value:</t>
    </r>
    <r>
      <rPr>
        <b/>
        <sz val="10"/>
        <color rgb="FFC00000"/>
        <rFont val="Arial Narrow"/>
        <family val="2"/>
      </rPr>
      <t xml:space="preserve"> Expected prevalence </t>
    </r>
    <r>
      <rPr>
        <b/>
        <i/>
        <sz val="10"/>
        <color theme="1"/>
        <rFont val="Arial Narrow"/>
        <family val="2"/>
      </rPr>
      <t>OR</t>
    </r>
    <r>
      <rPr>
        <b/>
        <sz val="10"/>
        <color rgb="FFC00000"/>
        <rFont val="Arial Narrow"/>
        <family val="2"/>
      </rPr>
      <t xml:space="preserve"> 0.5 </t>
    </r>
    <r>
      <rPr>
        <sz val="10"/>
        <color theme="1"/>
        <rFont val="Arial Narrow"/>
        <family val="2"/>
      </rPr>
      <t>If unknowm 50% or 0.5 is accepted as the most conservative. If the prevalance is known, use the prevalance rate.</t>
    </r>
  </si>
  <si>
    <r>
      <t xml:space="preserve">When using complex sampling methods, such cluster sampling, the sample size should be adjusted to account for the design effect (DEFF) which is the extent to which the sampling error departs from the sampling error used in simple random sampling.  For simple random or stratified random samples, the value here is 1.0 as we do not account for DEFF. For cluster samples, 2.0 is commonly used as default where cluster sizes are small and numerous.  </t>
    </r>
    <r>
      <rPr>
        <b/>
        <u/>
        <sz val="10"/>
        <color rgb="FFC00000"/>
        <rFont val="Arial Narrow"/>
        <family val="2"/>
      </rPr>
      <t>Recommended value</t>
    </r>
    <r>
      <rPr>
        <b/>
        <sz val="10"/>
        <color rgb="FFC00000"/>
        <rFont val="Arial Narrow"/>
        <family val="2"/>
      </rPr>
      <t>: 1.0 for simple random sampling; 2.0 for cluster sampling.</t>
    </r>
  </si>
  <si>
    <r>
      <t xml:space="preserve">When using complex sampling methods, such cluster sampling, the sample size should be adjusted to account for the design effect (DEFF) which is the extent to which the sampling error departs from the sampling error used in simple random sampling.  For simple random or stratified random samples, the value here is 1.0 as we do not account for DEFF. For cluster samples, 2.0 is commonly used as default where cluster sizes are small and numerous.  </t>
    </r>
    <r>
      <rPr>
        <b/>
        <u/>
        <sz val="10"/>
        <color rgb="FFC00000"/>
        <rFont val="Arial Narrow"/>
        <family val="2"/>
      </rPr>
      <t>Recommended value</t>
    </r>
    <r>
      <rPr>
        <sz val="10"/>
        <color rgb="FFC00000"/>
        <rFont val="Arial Narrow"/>
        <family val="2"/>
      </rPr>
      <t xml:space="preserve">: </t>
    </r>
    <r>
      <rPr>
        <b/>
        <sz val="10"/>
        <color rgb="FFC00000"/>
        <rFont val="Arial Narrow"/>
        <family val="2"/>
      </rPr>
      <t>1.0 for simple random sampling;</t>
    </r>
    <r>
      <rPr>
        <sz val="10"/>
        <color rgb="FFC00000"/>
        <rFont val="Arial Narrow"/>
        <family val="2"/>
      </rPr>
      <t xml:space="preserve"> </t>
    </r>
    <r>
      <rPr>
        <b/>
        <sz val="10"/>
        <color rgb="FFC00000"/>
        <rFont val="Arial Narrow"/>
        <family val="2"/>
      </rPr>
      <t>2.0 for cluster sampling.</t>
    </r>
  </si>
  <si>
    <r>
      <t xml:space="preserve">Expected proportion of the target population with the characteristics being measured in the second round or group of the survey (comparison), such that the quantity (P2-P1) is the size of the magnitude of difference it is desired to be able to detect. If the prevalence is unknown, simply add or subtract the real % difference you would like to detect (e.g. if P1 is 0.5 or 50% and you would like to detect differences when the real difference is 15%, then enter 0.65 or 65% here). </t>
    </r>
    <r>
      <rPr>
        <sz val="10"/>
        <rFont val="Arial Narrow"/>
        <family val="2"/>
      </rPr>
      <t>The smaller the difference, the larger the sample size required to find a difference.</t>
    </r>
    <r>
      <rPr>
        <sz val="10"/>
        <color rgb="FFC00000"/>
        <rFont val="Arial Narrow"/>
        <family val="2"/>
      </rPr>
      <t xml:space="preserve"> </t>
    </r>
    <r>
      <rPr>
        <b/>
        <u/>
        <sz val="10"/>
        <color rgb="FFC00000"/>
        <rFont val="Arial Narrow"/>
        <family val="2"/>
      </rPr>
      <t>Recommended value:</t>
    </r>
    <r>
      <rPr>
        <b/>
        <sz val="10"/>
        <color rgb="FFC00000"/>
        <rFont val="Arial Narrow"/>
        <family val="2"/>
      </rPr>
      <t xml:space="preserve"> Expected prevalence </t>
    </r>
    <r>
      <rPr>
        <b/>
        <i/>
        <sz val="10"/>
        <color theme="1"/>
        <rFont val="Arial Narrow"/>
        <family val="2"/>
      </rPr>
      <t>OR</t>
    </r>
    <r>
      <rPr>
        <b/>
        <sz val="10"/>
        <color rgb="FFC00000"/>
        <rFont val="Arial Narrow"/>
        <family val="2"/>
      </rPr>
      <t xml:space="preserve"> P1 minus the minimum % difference you would like to detect</t>
    </r>
  </si>
  <si>
    <t>Zalpha_OneSided_List</t>
  </si>
  <si>
    <t>Zalpha_TwoSided_List</t>
  </si>
  <si>
    <t>One-sided or two-sided test</t>
  </si>
  <si>
    <t>determines value of α</t>
  </si>
  <si>
    <r>
      <t>Z</t>
    </r>
    <r>
      <rPr>
        <b/>
        <vertAlign val="subscript"/>
        <sz val="10"/>
        <color theme="0"/>
        <rFont val="Arial Narrow"/>
        <family val="2"/>
      </rPr>
      <t xml:space="preserve">α </t>
    </r>
    <r>
      <rPr>
        <b/>
        <sz val="10"/>
        <color theme="0"/>
        <rFont val="Arial Narrow"/>
        <family val="2"/>
      </rPr>
      <t>one-sided</t>
    </r>
  </si>
  <si>
    <t>Zα two-sided</t>
  </si>
  <si>
    <r>
      <t xml:space="preserve">One-sided (also known as directional hypothesis) tests the significance of the relationship between variables in one direction (e.g. hypothesis that sample mean is </t>
    </r>
    <r>
      <rPr>
        <i/>
        <sz val="10"/>
        <color rgb="FF000000"/>
        <rFont val="Arial Narrow"/>
        <family val="2"/>
      </rPr>
      <t>lower</t>
    </r>
    <r>
      <rPr>
        <sz val="10"/>
        <color rgb="FF000000"/>
        <rFont val="Arial Narrow"/>
        <family val="2"/>
      </rPr>
      <t xml:space="preserve"> than population mean). Two-sided (also known as non-directional hypothesis) tests the significance of the relationship between the variables in either direction (e.g. sample mean is different, </t>
    </r>
    <r>
      <rPr>
        <i/>
        <sz val="10"/>
        <color rgb="FF000000"/>
        <rFont val="Arial Narrow"/>
        <family val="2"/>
      </rPr>
      <t xml:space="preserve">either lower or higher, </t>
    </r>
    <r>
      <rPr>
        <sz val="10"/>
        <color rgb="FF000000"/>
        <rFont val="Arial Narrow"/>
        <family val="2"/>
      </rPr>
      <t xml:space="preserve">than the population mean). </t>
    </r>
    <r>
      <rPr>
        <b/>
        <u/>
        <sz val="10"/>
        <color rgb="FFCC0000"/>
        <rFont val="Arial Narrow"/>
        <family val="2"/>
      </rPr>
      <t>Recommended value:</t>
    </r>
    <r>
      <rPr>
        <b/>
        <sz val="10"/>
        <color rgb="FFCC0000"/>
        <rFont val="Arial Narrow"/>
        <family val="2"/>
      </rPr>
      <t xml:space="preserve"> One-sided if the direction is thought to be known, more conservative two-sided if the direction is unknown.</t>
    </r>
  </si>
  <si>
    <t>Feedback, questions or comments welcome to lherby@icrc.org.</t>
  </si>
  <si>
    <r>
      <t>SURVEY SAMPLE SIZE CALCULATOR</t>
    </r>
    <r>
      <rPr>
        <b/>
        <sz val="8"/>
        <color theme="1"/>
        <rFont val="Arial "/>
      </rPr>
      <t xml:space="preserve"> (v.2.4)</t>
    </r>
  </si>
  <si>
    <r>
      <t xml:space="preserve">This tool was developed to determine sample size feasibility (both probabilistic and non-probabilistic) and sample size requirements (for probabilistic sampling). </t>
    </r>
    <r>
      <rPr>
        <i/>
        <sz val="9"/>
        <color theme="1"/>
        <rFont val="Arial"/>
        <family val="2"/>
      </rPr>
      <t>This tool does not select the sampling units (e.g. cluster, household, person,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</si>
</sst>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1">
    <font>
      <sz val="11"/>
      <color theme="1"/>
      <name val="Calibri"/>
      <family val="2"/>
      <scheme val="minor"/>
    </font>
    <font>
      <sz val="10"/>
      <color theme="1"/>
      <name val="Arial"/>
      <family val="2"/>
    </font>
    <font>
      <b/>
      <sz val="10"/>
      <color theme="1"/>
      <name val="Arial Narrow"/>
      <family val="2"/>
    </font>
    <font>
      <sz val="10"/>
      <color theme="1"/>
      <name val="Arial Narrow"/>
      <family val="2"/>
    </font>
    <font>
      <vertAlign val="subscript"/>
      <sz val="10"/>
      <color theme="1"/>
      <name val="Arial Narrow"/>
      <family val="2"/>
    </font>
    <font>
      <b/>
      <sz val="10"/>
      <color rgb="FF000000"/>
      <name val="Arial Narrow"/>
      <family val="2"/>
    </font>
    <font>
      <sz val="10"/>
      <color rgb="FF000000"/>
      <name val="Arial"/>
      <family val="2"/>
    </font>
    <font>
      <sz val="10"/>
      <color rgb="FFC00000"/>
      <name val="Arial Narrow"/>
      <family val="2"/>
    </font>
    <font>
      <i/>
      <sz val="10"/>
      <color theme="1"/>
      <name val="Arial Narrow"/>
      <family val="2"/>
    </font>
    <font>
      <b/>
      <u/>
      <sz val="10"/>
      <color theme="1"/>
      <name val="Arial Narrow"/>
      <family val="2"/>
    </font>
    <font>
      <b/>
      <sz val="10"/>
      <color theme="9" tint="-0.499984740745262"/>
      <name val="Arial Narrow"/>
      <family val="2"/>
    </font>
    <font>
      <b/>
      <sz val="18"/>
      <color theme="1"/>
      <name val="Arial"/>
      <family val="2"/>
    </font>
    <font>
      <b/>
      <sz val="12"/>
      <color theme="0"/>
      <name val="Arial Narrow"/>
      <family val="2"/>
    </font>
    <font>
      <b/>
      <vertAlign val="subscript"/>
      <sz val="10"/>
      <color theme="1"/>
      <name val="Arial Narrow"/>
      <family val="2"/>
    </font>
    <font>
      <b/>
      <sz val="10"/>
      <color rgb="FFC00000"/>
      <name val="Arial Narrow"/>
      <family val="2"/>
    </font>
    <font>
      <b/>
      <u/>
      <sz val="10"/>
      <color rgb="FFC00000"/>
      <name val="Arial Narrow"/>
      <family val="2"/>
    </font>
    <font>
      <b/>
      <sz val="10"/>
      <color theme="9" tint="0.39997558519241921"/>
      <name val="Arial Narrow"/>
      <family val="2"/>
    </font>
    <font>
      <b/>
      <vertAlign val="subscript"/>
      <sz val="10"/>
      <color rgb="FF000000"/>
      <name val="Arial Narrow"/>
      <family val="2"/>
    </font>
    <font>
      <b/>
      <sz val="18"/>
      <color theme="1"/>
      <name val="Arial "/>
    </font>
    <font>
      <sz val="9"/>
      <color theme="1"/>
      <name val="Arial"/>
      <family val="2"/>
    </font>
    <font>
      <sz val="10"/>
      <color theme="0" tint="-0.249977111117893"/>
      <name val="Arial Narrow"/>
      <family val="2"/>
    </font>
    <font>
      <sz val="8"/>
      <color theme="1"/>
      <name val="Arial"/>
      <family val="2"/>
    </font>
    <font>
      <i/>
      <sz val="8"/>
      <color theme="1"/>
      <name val="Arial"/>
      <family val="2"/>
    </font>
    <font>
      <vertAlign val="superscript"/>
      <sz val="10"/>
      <color theme="1"/>
      <name val="Arial Narrow"/>
      <family val="2"/>
    </font>
    <font>
      <sz val="10"/>
      <color rgb="FF000000"/>
      <name val="Arial Narrow"/>
      <family val="2"/>
    </font>
    <font>
      <vertAlign val="subscript"/>
      <sz val="10"/>
      <color rgb="FF000000"/>
      <name val="Arial Narrow"/>
      <family val="2"/>
    </font>
    <font>
      <sz val="8"/>
      <color theme="1"/>
      <name val="Arial Narrow"/>
      <family val="2"/>
    </font>
    <font>
      <b/>
      <sz val="8"/>
      <color theme="1"/>
      <name val="Arial"/>
      <family val="2"/>
    </font>
    <font>
      <b/>
      <sz val="16"/>
      <color theme="1"/>
      <name val="Arial"/>
      <family val="2"/>
    </font>
    <font>
      <b/>
      <u/>
      <sz val="10"/>
      <color rgb="FF000000"/>
      <name val="Arial Narrow"/>
      <family val="2"/>
    </font>
    <font>
      <sz val="11"/>
      <color theme="1"/>
      <name val="Arial Narrow"/>
      <family val="2"/>
    </font>
    <font>
      <b/>
      <sz val="10"/>
      <color theme="0"/>
      <name val="Arial Narrow"/>
      <family val="2"/>
    </font>
    <font>
      <b/>
      <sz val="11"/>
      <color theme="1"/>
      <name val="Arial Narrow"/>
      <family val="2"/>
    </font>
    <font>
      <b/>
      <vertAlign val="subscript"/>
      <sz val="10"/>
      <color theme="0"/>
      <name val="Arial Narrow"/>
      <family val="2"/>
    </font>
    <font>
      <b/>
      <i/>
      <sz val="10"/>
      <color theme="1"/>
      <name val="Arial Narrow"/>
      <family val="2"/>
    </font>
    <font>
      <i/>
      <sz val="9"/>
      <color theme="1"/>
      <name val="Arial"/>
      <family val="2"/>
    </font>
    <font>
      <b/>
      <sz val="8"/>
      <color theme="1"/>
      <name val="Arial "/>
    </font>
    <font>
      <sz val="10"/>
      <name val="Arial Narrow"/>
      <family val="2"/>
    </font>
    <font>
      <i/>
      <sz val="10"/>
      <color rgb="FF000000"/>
      <name val="Arial Narrow"/>
      <family val="2"/>
    </font>
    <font>
      <b/>
      <sz val="10"/>
      <color rgb="FFCC0000"/>
      <name val="Arial Narrow"/>
      <family val="2"/>
    </font>
    <font>
      <b/>
      <u/>
      <sz val="10"/>
      <color rgb="FFCC0000"/>
      <name val="Arial Narrow"/>
      <family val="2"/>
    </font>
  </fonts>
  <fills count="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1"/>
        <bgColor indexed="64"/>
      </patternFill>
    </fill>
    <fill>
      <patternFill patternType="solid">
        <fgColor theme="0" tint="-4.9989318521683403E-2"/>
        <bgColor indexed="64"/>
      </patternFill>
    </fill>
    <fill>
      <patternFill patternType="solid">
        <fgColor rgb="FFE2EFDA"/>
        <bgColor indexed="64"/>
      </patternFill>
    </fill>
  </fills>
  <borders count="18">
    <border>
      <left/>
      <right/>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bottom style="thin">
        <color indexed="64"/>
      </bottom>
      <diagonal/>
    </border>
    <border>
      <left/>
      <right/>
      <top style="thin">
        <color indexed="64"/>
      </top>
      <bottom/>
      <diagonal/>
    </border>
    <border>
      <left style="thin">
        <color theme="9" tint="-0.499984740745262"/>
      </left>
      <right/>
      <top/>
      <bottom style="thin">
        <color indexed="64"/>
      </bottom>
      <diagonal/>
    </border>
    <border>
      <left/>
      <right style="thin">
        <color theme="9" tint="-0.499984740745262"/>
      </right>
      <top/>
      <bottom style="thin">
        <color indexed="64"/>
      </bottom>
      <diagonal/>
    </border>
    <border>
      <left style="thin">
        <color indexed="64"/>
      </left>
      <right style="thin">
        <color indexed="64"/>
      </right>
      <top style="thin">
        <color indexed="64"/>
      </top>
      <bottom style="thin">
        <color indexed="64"/>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bottom style="thin">
        <color theme="9" tint="-0.499984740745262"/>
      </bottom>
      <diagonal/>
    </border>
    <border>
      <left style="thin">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1" fillId="0" borderId="0" xfId="0" applyFont="1"/>
    <xf numFmtId="0" fontId="1" fillId="0" borderId="0" xfId="0" applyFont="1" applyAlignment="1">
      <alignment horizontal="center"/>
    </xf>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Border="1" applyAlignment="1">
      <alignment horizontal="center"/>
    </xf>
    <xf numFmtId="0" fontId="3" fillId="2" borderId="0" xfId="0" quotePrefix="1"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0" xfId="0" applyFont="1" applyFill="1" applyAlignment="1">
      <alignment horizontal="center"/>
    </xf>
    <xf numFmtId="0" fontId="2" fillId="2" borderId="0" xfId="0" applyFont="1" applyFill="1" applyBorder="1"/>
    <xf numFmtId="0" fontId="2" fillId="2" borderId="0" xfId="0" applyFont="1" applyFill="1" applyBorder="1" applyAlignment="1">
      <alignment horizontal="center"/>
    </xf>
    <xf numFmtId="1" fontId="2" fillId="2" borderId="0" xfId="0" applyNumberFormat="1" applyFont="1" applyFill="1" applyBorder="1" applyAlignment="1">
      <alignment horizontal="center"/>
    </xf>
    <xf numFmtId="0" fontId="6" fillId="2" borderId="0" xfId="0" applyFont="1" applyFill="1" applyBorder="1" applyAlignment="1">
      <alignment vertical="top" wrapText="1"/>
    </xf>
    <xf numFmtId="0" fontId="5" fillId="2" borderId="0" xfId="0"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xf>
    <xf numFmtId="2" fontId="3" fillId="4" borderId="1" xfId="0" applyNumberFormat="1" applyFont="1" applyFill="1" applyBorder="1" applyAlignment="1" applyProtection="1">
      <alignment horizontal="center" vertical="top"/>
      <protection locked="0"/>
    </xf>
    <xf numFmtId="1" fontId="12" fillId="5"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2" fillId="3" borderId="1" xfId="0" applyFont="1" applyFill="1" applyBorder="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1" fontId="3"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0" xfId="0" applyFont="1" applyFill="1" applyBorder="1" applyAlignment="1">
      <alignment vertical="top" wrapText="1"/>
    </xf>
    <xf numFmtId="0" fontId="2" fillId="2" borderId="0" xfId="0" applyFont="1" applyFill="1" applyBorder="1" applyAlignment="1">
      <alignment vertical="top" wrapText="1"/>
    </xf>
    <xf numFmtId="3" fontId="2" fillId="2" borderId="1" xfId="0" applyNumberFormat="1" applyFont="1" applyFill="1" applyBorder="1" applyAlignment="1" applyProtection="1">
      <alignment horizontal="center" vertical="center"/>
      <protection locked="0"/>
    </xf>
    <xf numFmtId="1" fontId="2" fillId="3" borderId="1" xfId="0" applyNumberFormat="1" applyFont="1" applyFill="1" applyBorder="1" applyAlignment="1" applyProtection="1">
      <alignment horizontal="center" vertical="center"/>
    </xf>
    <xf numFmtId="1" fontId="3" fillId="4" borderId="1" xfId="0" applyNumberFormat="1" applyFont="1" applyFill="1" applyBorder="1" applyAlignment="1" applyProtection="1">
      <alignment horizontal="center" vertical="center"/>
      <protection locked="0"/>
    </xf>
    <xf numFmtId="0" fontId="11" fillId="2" borderId="0" xfId="0" applyFont="1" applyFill="1" applyBorder="1"/>
    <xf numFmtId="0" fontId="3" fillId="2" borderId="0" xfId="0" quotePrefix="1" applyFont="1" applyFill="1" applyBorder="1" applyAlignment="1">
      <alignment horizontal="left" vertical="center"/>
    </xf>
    <xf numFmtId="0" fontId="2" fillId="2" borderId="2" xfId="0" applyFont="1" applyFill="1" applyBorder="1"/>
    <xf numFmtId="0" fontId="2" fillId="2" borderId="3" xfId="0" applyFont="1" applyFill="1" applyBorder="1" applyAlignment="1">
      <alignment horizontal="center"/>
    </xf>
    <xf numFmtId="1" fontId="2" fillId="2" borderId="3" xfId="0" applyNumberFormat="1" applyFont="1" applyFill="1" applyBorder="1" applyAlignment="1">
      <alignment horizontal="center"/>
    </xf>
    <xf numFmtId="0" fontId="3" fillId="2" borderId="4" xfId="0" applyFont="1" applyFill="1" applyBorder="1" applyAlignment="1">
      <alignment horizontal="center"/>
    </xf>
    <xf numFmtId="0" fontId="9" fillId="2" borderId="5" xfId="0" applyFont="1" applyFill="1" applyBorder="1"/>
    <xf numFmtId="0" fontId="3" fillId="2" borderId="6" xfId="0" applyFont="1" applyFill="1" applyBorder="1" applyAlignment="1">
      <alignment horizontal="center"/>
    </xf>
    <xf numFmtId="0" fontId="2" fillId="2" borderId="5" xfId="0" applyFont="1" applyFill="1" applyBorder="1"/>
    <xf numFmtId="0" fontId="3" fillId="2" borderId="5" xfId="0" applyFont="1" applyFill="1" applyBorder="1" applyAlignment="1">
      <alignment vertical="center"/>
    </xf>
    <xf numFmtId="2" fontId="3" fillId="2" borderId="6" xfId="0" applyNumberFormat="1" applyFont="1" applyFill="1" applyBorder="1" applyAlignment="1">
      <alignment horizontal="center" vertical="center"/>
    </xf>
    <xf numFmtId="0" fontId="3" fillId="2" borderId="5" xfId="0" applyFont="1" applyFill="1" applyBorder="1" applyAlignment="1">
      <alignment horizontal="left" vertical="center"/>
    </xf>
    <xf numFmtId="0" fontId="5" fillId="2" borderId="0" xfId="0" applyFont="1" applyFill="1" applyBorder="1" applyAlignment="1">
      <alignment horizontal="right" vertical="center" wrapText="1"/>
    </xf>
    <xf numFmtId="0" fontId="1" fillId="0" borderId="0" xfId="0" applyFont="1" applyAlignment="1">
      <alignment vertical="top" wrapText="1"/>
    </xf>
    <xf numFmtId="0" fontId="3" fillId="0" borderId="0" xfId="0" applyFont="1"/>
    <xf numFmtId="0" fontId="2" fillId="0" borderId="0" xfId="0" applyFont="1"/>
    <xf numFmtId="0" fontId="20" fillId="2" borderId="1" xfId="0" applyFont="1" applyFill="1" applyBorder="1" applyProtection="1">
      <protection locked="0"/>
    </xf>
    <xf numFmtId="0" fontId="20" fillId="2" borderId="4" xfId="0" applyFont="1" applyFill="1" applyBorder="1" applyProtection="1">
      <protection locked="0"/>
    </xf>
    <xf numFmtId="0" fontId="20" fillId="2" borderId="6" xfId="0" applyFont="1" applyFill="1" applyBorder="1" applyProtection="1">
      <protection locked="0"/>
    </xf>
    <xf numFmtId="0" fontId="20" fillId="2" borderId="7" xfId="0" applyFont="1" applyFill="1" applyBorder="1" applyProtection="1">
      <protection locked="0"/>
    </xf>
    <xf numFmtId="0" fontId="2" fillId="0" borderId="1" xfId="0" applyFont="1" applyBorder="1" applyAlignment="1">
      <alignment horizontal="right"/>
    </xf>
    <xf numFmtId="0" fontId="21" fillId="0" borderId="0" xfId="0" applyFont="1" applyAlignment="1"/>
    <xf numFmtId="0" fontId="22" fillId="0" borderId="0" xfId="0" applyFont="1" applyAlignment="1">
      <alignment vertical="top"/>
    </xf>
    <xf numFmtId="0" fontId="3" fillId="2" borderId="11" xfId="0" applyFont="1" applyFill="1" applyBorder="1" applyAlignment="1">
      <alignment vertical="center"/>
    </xf>
    <xf numFmtId="0" fontId="3" fillId="2" borderId="9" xfId="0" quotePrefix="1" applyFont="1" applyFill="1" applyBorder="1" applyAlignment="1">
      <alignment horizontal="left" vertical="center"/>
    </xf>
    <xf numFmtId="0" fontId="3" fillId="2" borderId="9" xfId="0" quotePrefix="1" applyFont="1" applyFill="1" applyBorder="1" applyAlignment="1">
      <alignment horizontal="center" vertical="center"/>
    </xf>
    <xf numFmtId="2" fontId="3" fillId="2" borderId="12" xfId="0" applyNumberFormat="1" applyFont="1" applyFill="1" applyBorder="1" applyAlignment="1">
      <alignment horizontal="center" vertical="center"/>
    </xf>
    <xf numFmtId="0" fontId="21" fillId="0" borderId="0" xfId="0" applyFont="1" applyAlignment="1">
      <alignment horizontal="left" vertical="top" wrapText="1"/>
    </xf>
    <xf numFmtId="0" fontId="24" fillId="0" borderId="0" xfId="0" applyFont="1" applyAlignment="1">
      <alignment horizontal="center" vertical="center"/>
    </xf>
    <xf numFmtId="0" fontId="26" fillId="2" borderId="0" xfId="0" quotePrefix="1" applyFont="1" applyFill="1" applyBorder="1" applyAlignment="1">
      <alignment horizontal="center" vertical="center" wrapText="1"/>
    </xf>
    <xf numFmtId="0" fontId="3" fillId="2" borderId="5" xfId="0" quotePrefix="1" applyFont="1" applyFill="1" applyBorder="1" applyAlignment="1">
      <alignment vertical="center"/>
    </xf>
    <xf numFmtId="0" fontId="3" fillId="2" borderId="11" xfId="0" quotePrefix="1" applyFont="1" applyFill="1" applyBorder="1" applyAlignment="1">
      <alignment vertical="center"/>
    </xf>
    <xf numFmtId="0" fontId="28" fillId="2" borderId="0" xfId="0" applyFont="1" applyFill="1" applyBorder="1"/>
    <xf numFmtId="0" fontId="3" fillId="0" borderId="0" xfId="0" applyFont="1" applyFill="1" applyBorder="1" applyAlignment="1">
      <alignment horizontal="center" vertical="center" wrapText="1"/>
    </xf>
    <xf numFmtId="0" fontId="30" fillId="0" borderId="0" xfId="0" applyFont="1" applyFill="1" applyBorder="1"/>
    <xf numFmtId="9" fontId="3" fillId="0" borderId="0" xfId="0" applyNumberFormat="1" applyFont="1" applyFill="1" applyBorder="1" applyAlignment="1">
      <alignment horizontal="center" vertical="center" wrapText="1"/>
    </xf>
    <xf numFmtId="0" fontId="3" fillId="7" borderId="0"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2" fillId="0" borderId="0" xfId="0" applyFont="1" applyFill="1" applyBorder="1"/>
    <xf numFmtId="0" fontId="31" fillId="0" borderId="0" xfId="0" applyFont="1" applyFill="1" applyBorder="1" applyAlignment="1">
      <alignment horizontal="center" vertical="center" wrapText="1"/>
    </xf>
    <xf numFmtId="0" fontId="3" fillId="2" borderId="8" xfId="0" applyFont="1" applyFill="1" applyBorder="1" applyAlignment="1">
      <alignment horizontal="center" vertical="top"/>
    </xf>
    <xf numFmtId="3" fontId="3" fillId="4" borderId="14" xfId="0" applyNumberFormat="1" applyFont="1" applyFill="1" applyBorder="1" applyAlignment="1" applyProtection="1">
      <alignment horizontal="center" vertical="top"/>
      <protection locked="0"/>
    </xf>
    <xf numFmtId="2" fontId="3" fillId="4" borderId="15" xfId="0" applyNumberFormat="1" applyFont="1" applyFill="1" applyBorder="1" applyAlignment="1" applyProtection="1">
      <alignment horizontal="center" vertical="top"/>
      <protection locked="0"/>
    </xf>
    <xf numFmtId="0" fontId="3" fillId="0" borderId="0" xfId="0" applyFont="1" applyAlignment="1">
      <alignment horizontal="center"/>
    </xf>
    <xf numFmtId="0" fontId="2" fillId="0" borderId="0" xfId="0" applyFont="1" applyAlignment="1">
      <alignment horizontal="center" wrapText="1"/>
    </xf>
    <xf numFmtId="0" fontId="2" fillId="0" borderId="1" xfId="0" applyFont="1" applyBorder="1" applyAlignment="1">
      <alignment horizontal="center"/>
    </xf>
    <xf numFmtId="0" fontId="2" fillId="4" borderId="1" xfId="0"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0" borderId="1" xfId="0" applyFont="1" applyBorder="1" applyAlignment="1">
      <alignment horizontal="center"/>
    </xf>
    <xf numFmtId="0" fontId="3" fillId="4" borderId="1" xfId="0" applyFont="1" applyFill="1" applyBorder="1" applyAlignment="1">
      <alignment horizontal="center"/>
    </xf>
    <xf numFmtId="9" fontId="3" fillId="0" borderId="0" xfId="0" quotePrefix="1"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9" fontId="3" fillId="8" borderId="13" xfId="0" applyNumberFormat="1" applyFont="1" applyFill="1" applyBorder="1" applyAlignment="1" applyProtection="1">
      <alignment horizontal="center" vertical="top"/>
      <protection locked="0"/>
    </xf>
    <xf numFmtId="0" fontId="2" fillId="2" borderId="15"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center" vertical="center"/>
    </xf>
    <xf numFmtId="9" fontId="3" fillId="8" borderId="17" xfId="0" applyNumberFormat="1" applyFont="1" applyFill="1" applyBorder="1" applyAlignment="1" applyProtection="1">
      <alignment horizontal="center" vertical="top"/>
      <protection locked="0"/>
    </xf>
    <xf numFmtId="0" fontId="5" fillId="2" borderId="13" xfId="0" applyFont="1" applyFill="1" applyBorder="1" applyAlignment="1">
      <alignment vertical="top" wrapText="1"/>
    </xf>
    <xf numFmtId="0" fontId="24" fillId="2" borderId="13" xfId="0" applyFont="1" applyFill="1" applyBorder="1" applyAlignment="1">
      <alignment vertical="top" wrapText="1"/>
    </xf>
    <xf numFmtId="165" fontId="3" fillId="0" borderId="0" xfId="0" applyNumberFormat="1" applyFont="1" applyFill="1" applyBorder="1" applyAlignment="1">
      <alignment horizontal="center" vertical="center" wrapText="1"/>
    </xf>
    <xf numFmtId="0" fontId="2" fillId="2" borderId="13"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horizontal="center" vertical="center"/>
    </xf>
    <xf numFmtId="0" fontId="38" fillId="2" borderId="13" xfId="0" applyFont="1" applyFill="1" applyBorder="1" applyAlignment="1">
      <alignment horizontal="center" vertical="top" wrapText="1"/>
    </xf>
    <xf numFmtId="1" fontId="24" fillId="8" borderId="13" xfId="0" applyNumberFormat="1" applyFont="1" applyFill="1" applyBorder="1" applyAlignment="1" applyProtection="1">
      <alignment horizontal="center" vertical="top" wrapText="1"/>
      <protection locked="0"/>
    </xf>
    <xf numFmtId="0" fontId="19" fillId="0" borderId="0" xfId="0" applyFont="1" applyAlignment="1">
      <alignment horizontal="left" vertical="top" wrapText="1"/>
    </xf>
    <xf numFmtId="0" fontId="27" fillId="0" borderId="9" xfId="0" applyFont="1" applyBorder="1" applyAlignment="1">
      <alignment horizontal="center"/>
    </xf>
    <xf numFmtId="0" fontId="21" fillId="0" borderId="10" xfId="0" applyFont="1" applyBorder="1" applyAlignment="1">
      <alignment horizontal="center" vertical="top"/>
    </xf>
    <xf numFmtId="0" fontId="21" fillId="0" borderId="0" xfId="0" applyFont="1" applyAlignment="1">
      <alignment horizontal="left" vertical="top" wrapText="1"/>
    </xf>
    <xf numFmtId="0" fontId="18" fillId="0" borderId="10" xfId="0" applyFont="1" applyBorder="1" applyAlignment="1">
      <alignment horizontal="center"/>
    </xf>
    <xf numFmtId="0" fontId="3" fillId="2" borderId="0" xfId="0" applyFont="1" applyFill="1" applyBorder="1" applyAlignment="1">
      <alignment horizontal="left" vertical="top" wrapText="1"/>
    </xf>
    <xf numFmtId="0" fontId="2" fillId="0" borderId="1" xfId="0" applyFont="1" applyBorder="1" applyAlignment="1">
      <alignment horizontal="right"/>
    </xf>
    <xf numFmtId="0" fontId="20" fillId="0" borderId="8"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DC281E"/>
      <color rgb="FFCC0000"/>
      <color rgb="FFE2EFDA"/>
      <color rgb="FF52A67C"/>
      <color rgb="FFF5FDA9"/>
      <color rgb="FFFFB9B9"/>
      <color rgb="FFF291C2"/>
      <color rgb="FF80000D"/>
      <color rgb="FFFFE6F2"/>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PropStrat!A1"/><Relationship Id="rId2" Type="http://schemas.openxmlformats.org/officeDocument/2006/relationships/hyperlink" Target="#SizeBasic!A1"/><Relationship Id="rId1" Type="http://schemas.openxmlformats.org/officeDocument/2006/relationships/hyperlink" Target="#Plan!A1"/><Relationship Id="rId4" Type="http://schemas.openxmlformats.org/officeDocument/2006/relationships/hyperlink" Target="#SizeCompare!A1"/></Relationships>
</file>

<file path=xl/drawings/_rels/drawing2.xml.rels><?xml version="1.0" encoding="UTF-8" standalone="yes"?>
<Relationships xmlns="http://schemas.openxmlformats.org/package/2006/relationships"><Relationship Id="rId1" Type="http://schemas.openxmlformats.org/officeDocument/2006/relationships/hyperlink" Target="#Welcome!A1"/></Relationships>
</file>

<file path=xl/drawings/_rels/drawing3.xml.rels><?xml version="1.0" encoding="UTF-8" standalone="yes"?>
<Relationships xmlns="http://schemas.openxmlformats.org/package/2006/relationships"><Relationship Id="rId1" Type="http://schemas.openxmlformats.org/officeDocument/2006/relationships/hyperlink" Target="#Welcome!A1"/></Relationships>
</file>

<file path=xl/drawings/_rels/drawing4.xml.rels><?xml version="1.0" encoding="UTF-8" standalone="yes"?>
<Relationships xmlns="http://schemas.openxmlformats.org/package/2006/relationships"><Relationship Id="rId1" Type="http://schemas.openxmlformats.org/officeDocument/2006/relationships/hyperlink" Target="#Welcome!A1"/></Relationships>
</file>

<file path=xl/drawings/_rels/drawing5.xml.rels><?xml version="1.0" encoding="UTF-8" standalone="yes"?>
<Relationships xmlns="http://schemas.openxmlformats.org/package/2006/relationships"><Relationship Id="rId1" Type="http://schemas.openxmlformats.org/officeDocument/2006/relationships/hyperlink" Target="#Welcome!A1"/></Relationships>
</file>

<file path=xl/drawings/drawing1.xml><?xml version="1.0" encoding="utf-8"?>
<xdr:wsDr xmlns:xdr="http://schemas.openxmlformats.org/drawingml/2006/spreadsheetDrawing" xmlns:a="http://schemas.openxmlformats.org/drawingml/2006/main">
  <xdr:twoCellAnchor>
    <xdr:from>
      <xdr:col>0</xdr:col>
      <xdr:colOff>600073</xdr:colOff>
      <xdr:row>6</xdr:row>
      <xdr:rowOff>42863</xdr:rowOff>
    </xdr:from>
    <xdr:to>
      <xdr:col>3</xdr:col>
      <xdr:colOff>1723</xdr:colOff>
      <xdr:row>8</xdr:row>
      <xdr:rowOff>147638</xdr:rowOff>
    </xdr:to>
    <xdr:sp macro="" textlink="">
      <xdr:nvSpPr>
        <xdr:cNvPr id="2" name="TextBox 1">
          <a:hlinkClick xmlns:r="http://schemas.openxmlformats.org/officeDocument/2006/relationships" r:id="rId1"/>
        </xdr:cNvPr>
        <xdr:cNvSpPr txBox="1"/>
      </xdr:nvSpPr>
      <xdr:spPr>
        <a:xfrm>
          <a:off x="600073" y="1671638"/>
          <a:ext cx="1440000" cy="485775"/>
        </a:xfrm>
        <a:prstGeom prst="rect">
          <a:avLst/>
        </a:prstGeom>
        <a:solidFill>
          <a:schemeClr val="tx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00" b="1" cap="all" baseline="0">
              <a:solidFill>
                <a:schemeClr val="bg1"/>
              </a:solidFill>
              <a:latin typeface="Arial" panose="020B0604020202020204" pitchFamily="34" charset="0"/>
              <a:cs typeface="Arial" panose="020B0604020202020204" pitchFamily="34" charset="0"/>
            </a:rPr>
            <a:t>Planning</a:t>
          </a:r>
        </a:p>
        <a:p>
          <a:pPr algn="ctr"/>
          <a:r>
            <a:rPr lang="en-CA" sz="800" b="0">
              <a:solidFill>
                <a:schemeClr val="bg1"/>
              </a:solidFill>
              <a:latin typeface="Arial" panose="020B0604020202020204" pitchFamily="34" charset="0"/>
              <a:cs typeface="Arial" panose="020B0604020202020204" pitchFamily="34" charset="0"/>
            </a:rPr>
            <a:t>survey</a:t>
          </a:r>
          <a:r>
            <a:rPr lang="en-CA" sz="800" b="0" baseline="0">
              <a:solidFill>
                <a:schemeClr val="bg1"/>
              </a:solidFill>
              <a:latin typeface="Arial" panose="020B0604020202020204" pitchFamily="34" charset="0"/>
              <a:cs typeface="Arial" panose="020B0604020202020204" pitchFamily="34" charset="0"/>
            </a:rPr>
            <a:t> resources and feasibility</a:t>
          </a:r>
          <a:endParaRPr lang="en-CA" sz="800" b="0">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376236</xdr:colOff>
      <xdr:row>6</xdr:row>
      <xdr:rowOff>42863</xdr:rowOff>
    </xdr:from>
    <xdr:to>
      <xdr:col>6</xdr:col>
      <xdr:colOff>6486</xdr:colOff>
      <xdr:row>8</xdr:row>
      <xdr:rowOff>147638</xdr:rowOff>
    </xdr:to>
    <xdr:sp macro="" textlink="">
      <xdr:nvSpPr>
        <xdr:cNvPr id="3" name="TextBox 2">
          <a:hlinkClick xmlns:r="http://schemas.openxmlformats.org/officeDocument/2006/relationships" r:id="rId2"/>
        </xdr:cNvPr>
        <xdr:cNvSpPr txBox="1"/>
      </xdr:nvSpPr>
      <xdr:spPr>
        <a:xfrm>
          <a:off x="2414586" y="1671638"/>
          <a:ext cx="1440000" cy="485775"/>
        </a:xfrm>
        <a:prstGeom prst="rect">
          <a:avLst/>
        </a:prstGeom>
        <a:solidFill>
          <a:srgbClr val="52A67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cap="all" baseline="0">
              <a:solidFill>
                <a:schemeClr val="bg1"/>
              </a:solidFill>
              <a:latin typeface="Arial" panose="020B0604020202020204" pitchFamily="34" charset="0"/>
              <a:cs typeface="Arial" panose="020B0604020202020204" pitchFamily="34" charset="0"/>
            </a:rPr>
            <a:t>Sample size</a:t>
          </a:r>
        </a:p>
        <a:p>
          <a:pPr algn="ctr"/>
          <a:r>
            <a:rPr lang="en-CA" sz="800" b="0" baseline="0">
              <a:solidFill>
                <a:schemeClr val="bg1"/>
              </a:solidFill>
              <a:latin typeface="Arial" panose="020B0604020202020204" pitchFamily="34" charset="0"/>
              <a:cs typeface="Arial" panose="020B0604020202020204" pitchFamily="34" charset="0"/>
            </a:rPr>
            <a:t>basic formula</a:t>
          </a:r>
          <a:endParaRPr lang="en-CA" sz="800" b="0">
            <a:solidFill>
              <a:schemeClr val="bg1"/>
            </a:solidFill>
            <a:latin typeface="Arial" panose="020B0604020202020204" pitchFamily="34" charset="0"/>
            <a:cs typeface="Arial" panose="020B0604020202020204" pitchFamily="34" charset="0"/>
          </a:endParaRPr>
        </a:p>
      </xdr:txBody>
    </xdr:sp>
    <xdr:clientData/>
  </xdr:twoCellAnchor>
  <xdr:twoCellAnchor>
    <xdr:from>
      <xdr:col>10</xdr:col>
      <xdr:colOff>0</xdr:colOff>
      <xdr:row>6</xdr:row>
      <xdr:rowOff>42863</xdr:rowOff>
    </xdr:from>
    <xdr:to>
      <xdr:col>12</xdr:col>
      <xdr:colOff>11250</xdr:colOff>
      <xdr:row>8</xdr:row>
      <xdr:rowOff>147638</xdr:rowOff>
    </xdr:to>
    <xdr:sp macro="" textlink="">
      <xdr:nvSpPr>
        <xdr:cNvPr id="4" name="TextBox 3">
          <a:hlinkClick xmlns:r="http://schemas.openxmlformats.org/officeDocument/2006/relationships" r:id="rId3"/>
        </xdr:cNvPr>
        <xdr:cNvSpPr txBox="1"/>
      </xdr:nvSpPr>
      <xdr:spPr>
        <a:xfrm>
          <a:off x="4229100" y="1671638"/>
          <a:ext cx="1440000" cy="485775"/>
        </a:xfrm>
        <a:prstGeom prst="rect">
          <a:avLst/>
        </a:prstGeom>
        <a:solidFill>
          <a:srgbClr val="E2EFDA"/>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00" b="1" cap="all" baseline="0">
              <a:solidFill>
                <a:srgbClr val="52A67C"/>
              </a:solidFill>
              <a:latin typeface="Arial" panose="020B0604020202020204" pitchFamily="34" charset="0"/>
              <a:cs typeface="Arial" panose="020B0604020202020204" pitchFamily="34" charset="0"/>
            </a:rPr>
            <a:t>Proportionate</a:t>
          </a:r>
        </a:p>
        <a:p>
          <a:pPr algn="ctr"/>
          <a:r>
            <a:rPr lang="en-CA" sz="800" b="1" baseline="0">
              <a:solidFill>
                <a:srgbClr val="52A67C"/>
              </a:solidFill>
              <a:latin typeface="Arial" panose="020B0604020202020204" pitchFamily="34" charset="0"/>
              <a:cs typeface="Arial" panose="020B0604020202020204" pitchFamily="34" charset="0"/>
            </a:rPr>
            <a:t>stratification</a:t>
          </a:r>
          <a:endParaRPr lang="en-CA" sz="800" b="1">
            <a:solidFill>
              <a:srgbClr val="52A67C"/>
            </a:solidFill>
            <a:latin typeface="Arial" panose="020B0604020202020204" pitchFamily="34" charset="0"/>
            <a:cs typeface="Arial" panose="020B0604020202020204" pitchFamily="34" charset="0"/>
          </a:endParaRPr>
        </a:p>
      </xdr:txBody>
    </xdr:sp>
    <xdr:clientData/>
  </xdr:twoCellAnchor>
  <xdr:twoCellAnchor>
    <xdr:from>
      <xdr:col>6</xdr:col>
      <xdr:colOff>376236</xdr:colOff>
      <xdr:row>6</xdr:row>
      <xdr:rowOff>42863</xdr:rowOff>
    </xdr:from>
    <xdr:to>
      <xdr:col>9</xdr:col>
      <xdr:colOff>6486</xdr:colOff>
      <xdr:row>8</xdr:row>
      <xdr:rowOff>147638</xdr:rowOff>
    </xdr:to>
    <xdr:sp macro="" textlink="">
      <xdr:nvSpPr>
        <xdr:cNvPr id="5" name="TextBox 4">
          <a:hlinkClick xmlns:r="http://schemas.openxmlformats.org/officeDocument/2006/relationships" r:id="rId4"/>
        </xdr:cNvPr>
        <xdr:cNvSpPr txBox="1"/>
      </xdr:nvSpPr>
      <xdr:spPr>
        <a:xfrm>
          <a:off x="2414586" y="1747838"/>
          <a:ext cx="1440000" cy="485775"/>
        </a:xfrm>
        <a:prstGeom prst="rect">
          <a:avLst/>
        </a:prstGeom>
        <a:solidFill>
          <a:srgbClr val="52A67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cap="all" baseline="0">
              <a:solidFill>
                <a:schemeClr val="bg1"/>
              </a:solidFill>
              <a:latin typeface="Arial" panose="020B0604020202020204" pitchFamily="34" charset="0"/>
              <a:cs typeface="Arial" panose="020B0604020202020204" pitchFamily="34" charset="0"/>
            </a:rPr>
            <a:t>Sample size</a:t>
          </a:r>
        </a:p>
        <a:p>
          <a:pPr algn="ctr"/>
          <a:r>
            <a:rPr lang="en-CA" sz="800" b="0" baseline="0">
              <a:solidFill>
                <a:schemeClr val="bg1"/>
              </a:solidFill>
              <a:latin typeface="Arial" panose="020B0604020202020204" pitchFamily="34" charset="0"/>
              <a:cs typeface="Arial" panose="020B0604020202020204" pitchFamily="34" charset="0"/>
            </a:rPr>
            <a:t>comparison formula</a:t>
          </a:r>
          <a:endParaRPr lang="en-CA" sz="800" b="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1296458</xdr:colOff>
      <xdr:row>3</xdr:row>
      <xdr:rowOff>159808</xdr:rowOff>
    </xdr:from>
    <xdr:to>
      <xdr:col>3</xdr:col>
      <xdr:colOff>238125</xdr:colOff>
      <xdr:row>3</xdr:row>
      <xdr:rowOff>159808</xdr:rowOff>
    </xdr:to>
    <xdr:cxnSp macro="">
      <xdr:nvCxnSpPr>
        <xdr:cNvPr id="2" name="Straight Arrow Connector 1"/>
        <xdr:cNvCxnSpPr/>
      </xdr:nvCxnSpPr>
      <xdr:spPr>
        <a:xfrm>
          <a:off x="6258983" y="778933"/>
          <a:ext cx="294217" cy="0"/>
        </a:xfrm>
        <a:prstGeom prst="straightConnector1">
          <a:avLst/>
        </a:prstGeom>
        <a:ln w="25400">
          <a:solidFill>
            <a:schemeClr val="accent6">
              <a:lumMod val="50000"/>
            </a:schemeClr>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1000125</xdr:colOff>
      <xdr:row>1</xdr:row>
      <xdr:rowOff>0</xdr:rowOff>
    </xdr:from>
    <xdr:to>
      <xdr:col>5</xdr:col>
      <xdr:colOff>0</xdr:colOff>
      <xdr:row>2</xdr:row>
      <xdr:rowOff>0</xdr:rowOff>
    </xdr:to>
    <xdr:sp macro="" textlink="">
      <xdr:nvSpPr>
        <xdr:cNvPr id="3" name="TextBox 2">
          <a:hlinkClick xmlns:r="http://schemas.openxmlformats.org/officeDocument/2006/relationships" r:id="rId1"/>
        </xdr:cNvPr>
        <xdr:cNvSpPr txBox="1"/>
      </xdr:nvSpPr>
      <xdr:spPr>
        <a:xfrm>
          <a:off x="7315200" y="161925"/>
          <a:ext cx="685800" cy="2952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00" b="1">
              <a:latin typeface="Arial" panose="020B0604020202020204" pitchFamily="34" charset="0"/>
              <a:cs typeface="Arial" panose="020B0604020202020204" pitchFamily="34" charset="0"/>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811742</xdr:colOff>
      <xdr:row>3</xdr:row>
      <xdr:rowOff>159808</xdr:rowOff>
    </xdr:from>
    <xdr:to>
      <xdr:col>3</xdr:col>
      <xdr:colOff>991742</xdr:colOff>
      <xdr:row>3</xdr:row>
      <xdr:rowOff>159808</xdr:rowOff>
    </xdr:to>
    <xdr:cxnSp macro="">
      <xdr:nvCxnSpPr>
        <xdr:cNvPr id="3" name="Straight Arrow Connector 2"/>
        <xdr:cNvCxnSpPr/>
      </xdr:nvCxnSpPr>
      <xdr:spPr>
        <a:xfrm>
          <a:off x="7460192" y="778933"/>
          <a:ext cx="180000" cy="0"/>
        </a:xfrm>
        <a:prstGeom prst="straightConnector1">
          <a:avLst/>
        </a:prstGeom>
        <a:ln w="25400">
          <a:solidFill>
            <a:schemeClr val="accent6">
              <a:lumMod val="50000"/>
            </a:schemeClr>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1000125</xdr:colOff>
      <xdr:row>1</xdr:row>
      <xdr:rowOff>0</xdr:rowOff>
    </xdr:from>
    <xdr:to>
      <xdr:col>5</xdr:col>
      <xdr:colOff>0</xdr:colOff>
      <xdr:row>2</xdr:row>
      <xdr:rowOff>0</xdr:rowOff>
    </xdr:to>
    <xdr:sp macro="" textlink="">
      <xdr:nvSpPr>
        <xdr:cNvPr id="4" name="TextBox 3">
          <a:hlinkClick xmlns:r="http://schemas.openxmlformats.org/officeDocument/2006/relationships" r:id="rId1"/>
        </xdr:cNvPr>
        <xdr:cNvSpPr txBox="1"/>
      </xdr:nvSpPr>
      <xdr:spPr>
        <a:xfrm>
          <a:off x="7648575" y="161925"/>
          <a:ext cx="685800" cy="2952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00" b="1">
              <a:latin typeface="Arial" panose="020B0604020202020204" pitchFamily="34" charset="0"/>
              <a:cs typeface="Arial" panose="020B0604020202020204" pitchFamily="34" charset="0"/>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1000125</xdr:colOff>
      <xdr:row>1</xdr:row>
      <xdr:rowOff>0</xdr:rowOff>
    </xdr:from>
    <xdr:to>
      <xdr:col>5</xdr:col>
      <xdr:colOff>0</xdr:colOff>
      <xdr:row>2</xdr:row>
      <xdr:rowOff>0</xdr:rowOff>
    </xdr:to>
    <xdr:sp macro="" textlink="">
      <xdr:nvSpPr>
        <xdr:cNvPr id="3" name="TextBox 2">
          <a:hlinkClick xmlns:r="http://schemas.openxmlformats.org/officeDocument/2006/relationships" r:id="rId1"/>
        </xdr:cNvPr>
        <xdr:cNvSpPr txBox="1"/>
      </xdr:nvSpPr>
      <xdr:spPr>
        <a:xfrm>
          <a:off x="7648575" y="161925"/>
          <a:ext cx="685800" cy="2952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00" b="1">
              <a:latin typeface="Arial" panose="020B0604020202020204" pitchFamily="34" charset="0"/>
              <a:cs typeface="Arial" panose="020B0604020202020204" pitchFamily="34" charset="0"/>
            </a:rPr>
            <a:t>Home</a:t>
          </a:r>
        </a:p>
      </xdr:txBody>
    </xdr:sp>
    <xdr:clientData/>
  </xdr:twoCellAnchor>
  <xdr:twoCellAnchor>
    <xdr:from>
      <xdr:col>3</xdr:col>
      <xdr:colOff>1019175</xdr:colOff>
      <xdr:row>3</xdr:row>
      <xdr:rowOff>190500</xdr:rowOff>
    </xdr:from>
    <xdr:to>
      <xdr:col>3</xdr:col>
      <xdr:colOff>1199175</xdr:colOff>
      <xdr:row>3</xdr:row>
      <xdr:rowOff>190500</xdr:rowOff>
    </xdr:to>
    <xdr:cxnSp macro="">
      <xdr:nvCxnSpPr>
        <xdr:cNvPr id="6" name="Straight Arrow Connector 5"/>
        <xdr:cNvCxnSpPr/>
      </xdr:nvCxnSpPr>
      <xdr:spPr>
        <a:xfrm>
          <a:off x="7667625" y="771525"/>
          <a:ext cx="180000" cy="0"/>
        </a:xfrm>
        <a:prstGeom prst="straightConnector1">
          <a:avLst/>
        </a:prstGeom>
        <a:ln w="25400">
          <a:solidFill>
            <a:schemeClr val="accent6">
              <a:lumMod val="50000"/>
            </a:schemeClr>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133350</xdr:colOff>
      <xdr:row>0</xdr:row>
      <xdr:rowOff>95250</xdr:rowOff>
    </xdr:from>
    <xdr:to>
      <xdr:col>8</xdr:col>
      <xdr:colOff>820950</xdr:colOff>
      <xdr:row>1</xdr:row>
      <xdr:rowOff>228600</xdr:rowOff>
    </xdr:to>
    <xdr:sp macro="" textlink="">
      <xdr:nvSpPr>
        <xdr:cNvPr id="3" name="TextBox 2">
          <a:hlinkClick xmlns:r="http://schemas.openxmlformats.org/officeDocument/2006/relationships" r:id="rId1"/>
        </xdr:cNvPr>
        <xdr:cNvSpPr txBox="1"/>
      </xdr:nvSpPr>
      <xdr:spPr>
        <a:xfrm>
          <a:off x="6210300" y="95250"/>
          <a:ext cx="687600" cy="2952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00" b="1">
              <a:latin typeface="Arial" panose="020B0604020202020204" pitchFamily="34" charset="0"/>
              <a:cs typeface="Arial" panose="020B0604020202020204" pitchFamily="34" charset="0"/>
            </a:rPr>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M11"/>
  <sheetViews>
    <sheetView showGridLines="0" showRowColHeaders="0" tabSelected="1" zoomScaleNormal="100" zoomScalePageLayoutView="85" workbookViewId="0">
      <selection activeCell="B4" sqref="B4:L6"/>
    </sheetView>
  </sheetViews>
  <sheetFormatPr defaultColWidth="18.7109375" defaultRowHeight="12.75" customHeight="1"/>
  <cols>
    <col min="1" max="1" width="2.7109375" customWidth="1"/>
    <col min="2" max="3" width="10.7109375" customWidth="1"/>
    <col min="4" max="4" width="5.7109375" customWidth="1"/>
    <col min="5" max="6" width="10.7109375" customWidth="1"/>
    <col min="7" max="7" width="5.7109375" customWidth="1"/>
    <col min="8" max="9" width="10.7109375" customWidth="1"/>
    <col min="10" max="10" width="5.7109375" customWidth="1"/>
    <col min="11" max="12" width="10.7109375" customWidth="1"/>
    <col min="13" max="13" width="2.7109375" customWidth="1"/>
  </cols>
  <sheetData>
    <row r="1" spans="2:13" ht="15"/>
    <row r="2" spans="2:13" ht="15">
      <c r="B2" s="109" t="s">
        <v>83</v>
      </c>
      <c r="C2" s="109"/>
      <c r="D2" s="109"/>
      <c r="E2" s="109"/>
      <c r="F2" s="109"/>
      <c r="G2" s="109"/>
      <c r="H2" s="109"/>
      <c r="I2" s="109"/>
      <c r="J2" s="109"/>
      <c r="K2" s="109"/>
      <c r="L2" s="109"/>
      <c r="M2" s="63"/>
    </row>
    <row r="3" spans="2:13" ht="23.25">
      <c r="B3" s="112" t="s">
        <v>151</v>
      </c>
      <c r="C3" s="112"/>
      <c r="D3" s="112"/>
      <c r="E3" s="112"/>
      <c r="F3" s="112"/>
      <c r="G3" s="112"/>
      <c r="H3" s="112"/>
      <c r="I3" s="112"/>
      <c r="J3" s="112"/>
      <c r="K3" s="112"/>
      <c r="L3" s="112"/>
    </row>
    <row r="4" spans="2:13" ht="14.1" customHeight="1">
      <c r="B4" s="108" t="s">
        <v>152</v>
      </c>
      <c r="C4" s="108"/>
      <c r="D4" s="108"/>
      <c r="E4" s="108"/>
      <c r="F4" s="108"/>
      <c r="G4" s="108"/>
      <c r="H4" s="108"/>
      <c r="I4" s="108"/>
      <c r="J4" s="108"/>
      <c r="K4" s="108"/>
      <c r="L4" s="108"/>
      <c r="M4" s="55"/>
    </row>
    <row r="5" spans="2:13" ht="14.1" customHeight="1">
      <c r="B5" s="108"/>
      <c r="C5" s="108"/>
      <c r="D5" s="108"/>
      <c r="E5" s="108"/>
      <c r="F5" s="108"/>
      <c r="G5" s="108"/>
      <c r="H5" s="108"/>
      <c r="I5" s="108"/>
      <c r="J5" s="108"/>
      <c r="K5" s="108"/>
      <c r="L5" s="108"/>
      <c r="M5" s="55"/>
    </row>
    <row r="6" spans="2:13" ht="14.1" customHeight="1">
      <c r="B6" s="108"/>
      <c r="C6" s="108"/>
      <c r="D6" s="108"/>
      <c r="E6" s="108"/>
      <c r="F6" s="108"/>
      <c r="G6" s="108"/>
      <c r="H6" s="108"/>
      <c r="I6" s="108"/>
      <c r="J6" s="108"/>
      <c r="K6" s="108"/>
      <c r="L6" s="108"/>
      <c r="M6" s="55"/>
    </row>
    <row r="7" spans="2:13" ht="15">
      <c r="B7" s="55"/>
      <c r="C7" s="55"/>
      <c r="D7" s="55"/>
      <c r="E7" s="55"/>
      <c r="F7" s="55"/>
      <c r="G7" s="55"/>
      <c r="H7" s="55"/>
      <c r="I7" s="55"/>
      <c r="J7" s="55"/>
      <c r="K7" s="55"/>
      <c r="L7" s="55"/>
      <c r="M7" s="55"/>
    </row>
    <row r="8" spans="2:13" ht="15">
      <c r="B8" s="55"/>
      <c r="C8" s="55"/>
      <c r="D8" s="55"/>
      <c r="E8" s="55"/>
      <c r="F8" s="55"/>
      <c r="G8" s="55"/>
      <c r="H8" s="55"/>
      <c r="I8" s="55"/>
      <c r="J8" s="55"/>
      <c r="K8" s="55"/>
      <c r="L8" s="55"/>
      <c r="M8" s="55"/>
    </row>
    <row r="9" spans="2:13" ht="15">
      <c r="B9" s="55"/>
      <c r="C9" s="55"/>
      <c r="D9" s="55"/>
      <c r="E9" s="55"/>
      <c r="F9" s="55"/>
      <c r="G9" s="55"/>
      <c r="H9" s="55"/>
      <c r="I9" s="55"/>
      <c r="J9" s="55"/>
      <c r="K9" s="55"/>
      <c r="L9" s="55"/>
      <c r="M9" s="55"/>
    </row>
    <row r="10" spans="2:13" ht="114.75" customHeight="1">
      <c r="B10" s="111" t="s">
        <v>133</v>
      </c>
      <c r="C10" s="111"/>
      <c r="D10" s="69"/>
      <c r="E10" s="111" t="s">
        <v>135</v>
      </c>
      <c r="F10" s="111"/>
      <c r="G10" s="69"/>
      <c r="H10" s="111" t="s">
        <v>134</v>
      </c>
      <c r="I10" s="111"/>
      <c r="J10" s="69"/>
      <c r="K10" s="111" t="s">
        <v>136</v>
      </c>
      <c r="L10" s="111"/>
      <c r="M10" s="55"/>
    </row>
    <row r="11" spans="2:13" ht="15">
      <c r="B11" s="110" t="s">
        <v>150</v>
      </c>
      <c r="C11" s="110"/>
      <c r="D11" s="110"/>
      <c r="E11" s="110"/>
      <c r="F11" s="110"/>
      <c r="G11" s="110"/>
      <c r="H11" s="110"/>
      <c r="I11" s="110"/>
      <c r="J11" s="110"/>
      <c r="K11" s="110"/>
      <c r="L11" s="110"/>
      <c r="M11" s="64"/>
    </row>
  </sheetData>
  <sheetProtection algorithmName="SHA-512" hashValue="kccbYkq2wJ1B+RQilJeC8uHFSq9Zs5HiFgvK48SAHaflS37o9qxmAxjRgXyagFeVP/Huxk2Y3bS7pc6ty9CRrg==" saltValue="3BR9O32X/g8DMykqjNLeZw==" spinCount="100000" sheet="1" objects="1" scenarios="1" selectLockedCells="1"/>
  <mergeCells count="8">
    <mergeCell ref="B4:L6"/>
    <mergeCell ref="B2:L2"/>
    <mergeCell ref="B11:L11"/>
    <mergeCell ref="B10:C10"/>
    <mergeCell ref="E10:F10"/>
    <mergeCell ref="K10:L10"/>
    <mergeCell ref="H10:I10"/>
    <mergeCell ref="B3:L3"/>
  </mergeCells>
  <pageMargins left="0.78740157480314965" right="0.78740157480314965" top="0.78740157480314965" bottom="0.78740157480314965" header="0.51181102362204722" footer="0.51181102362204722"/>
  <pageSetup paperSize="9" orientation="landscape" horizontalDpi="1200" verticalDpi="1200" r:id="rId1"/>
  <headerFooter scaleWithDoc="0">
    <oddHeader>&amp;L&amp;"Arial,Regular"&amp;8&amp;KDC281EInternational Red Cross and Red Crescent Movement &amp;"Arial,Bold"&amp;K01+000I Cash in Emergencies Toolkit</oddHeader>
    <oddFooter>&amp;L&amp;"Arial,Bold"&amp;8Module 5.&amp;"Arial,Regular" Step 1. Sub-step 1. Survey sample calculator template&amp;C&amp;"Arial,Regular"&amp;8&amp;A&amp;R&amp;"Arial,Regular"&amp;8&amp;P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F17"/>
  <sheetViews>
    <sheetView showGridLines="0" showRowColHeaders="0" zoomScaleNormal="100" zoomScalePageLayoutView="90" workbookViewId="0">
      <selection activeCell="E6" sqref="E6"/>
    </sheetView>
  </sheetViews>
  <sheetFormatPr defaultColWidth="18.7109375" defaultRowHeight="12.95" customHeight="1"/>
  <cols>
    <col min="1" max="1" width="3.28515625" style="1" customWidth="1"/>
    <col min="2" max="2" width="71.140625" style="1" customWidth="1"/>
    <col min="3" max="3" width="20.28515625" style="2" customWidth="1"/>
    <col min="4" max="4" width="15.140625" style="1" customWidth="1"/>
    <col min="5" max="5" width="10.140625" style="1" customWidth="1"/>
    <col min="6" max="6" width="3.85546875" style="1" customWidth="1"/>
    <col min="7" max="16384" width="18.7109375" style="1"/>
  </cols>
  <sheetData>
    <row r="1" spans="1:6" ht="12.75">
      <c r="A1" s="3"/>
      <c r="B1" s="3"/>
      <c r="C1" s="4"/>
      <c r="D1" s="3"/>
      <c r="E1" s="3"/>
      <c r="F1" s="3"/>
    </row>
    <row r="2" spans="1:6" ht="23.25">
      <c r="A2" s="5"/>
      <c r="B2" s="42" t="s">
        <v>45</v>
      </c>
      <c r="C2" s="6"/>
      <c r="D2" s="5"/>
      <c r="E2" s="5"/>
      <c r="F2" s="5"/>
    </row>
    <row r="3" spans="1:6" ht="12.75" customHeight="1">
      <c r="A3" s="5"/>
      <c r="B3" s="113" t="s">
        <v>48</v>
      </c>
      <c r="C3" s="37"/>
      <c r="D3" s="5"/>
      <c r="E3" s="5"/>
      <c r="F3" s="5"/>
    </row>
    <row r="4" spans="1:6" ht="24" customHeight="1">
      <c r="A4" s="5"/>
      <c r="B4" s="113"/>
      <c r="C4" s="38" t="s">
        <v>41</v>
      </c>
      <c r="D4" s="54" t="s">
        <v>47</v>
      </c>
      <c r="E4" s="22">
        <f>IFERROR(E8*E12*E15,"")</f>
        <v>225</v>
      </c>
      <c r="F4" s="5"/>
    </row>
    <row r="5" spans="1:6" ht="5.85" customHeight="1">
      <c r="A5" s="3"/>
      <c r="B5" s="14"/>
      <c r="C5" s="14"/>
      <c r="D5" s="14"/>
      <c r="E5" s="14"/>
      <c r="F5" s="3"/>
    </row>
    <row r="6" spans="1:6" ht="5.85" customHeight="1">
      <c r="A6" s="3"/>
      <c r="B6" s="14"/>
      <c r="C6" s="14"/>
      <c r="D6" s="14"/>
      <c r="E6" s="14"/>
      <c r="F6" s="3"/>
    </row>
    <row r="7" spans="1:6" ht="28.35" customHeight="1">
      <c r="A7" s="3"/>
      <c r="B7" s="34" t="s">
        <v>1</v>
      </c>
      <c r="C7" s="35" t="s">
        <v>3</v>
      </c>
      <c r="D7" s="36" t="s">
        <v>2</v>
      </c>
      <c r="E7" s="39" t="s">
        <v>0</v>
      </c>
      <c r="F7" s="3"/>
    </row>
    <row r="8" spans="1:6" s="32" customFormat="1" ht="19.7" customHeight="1">
      <c r="A8" s="31"/>
      <c r="B8" s="27" t="s">
        <v>84</v>
      </c>
      <c r="C8" s="23" t="s">
        <v>6</v>
      </c>
      <c r="D8" s="26" t="s">
        <v>44</v>
      </c>
      <c r="E8" s="40">
        <f>IFERROR(ROUNDDOWN(E9/(E10+E11),0),"")</f>
        <v>9</v>
      </c>
      <c r="F8" s="31"/>
    </row>
    <row r="9" spans="1:6" s="32" customFormat="1" ht="19.7" customHeight="1">
      <c r="A9" s="31"/>
      <c r="B9" s="28" t="s">
        <v>25</v>
      </c>
      <c r="C9" s="24" t="s">
        <v>4</v>
      </c>
      <c r="D9" s="25" t="s">
        <v>32</v>
      </c>
      <c r="E9" s="41">
        <v>240</v>
      </c>
      <c r="F9" s="31"/>
    </row>
    <row r="10" spans="1:6" s="32" customFormat="1" ht="19.7" customHeight="1">
      <c r="A10" s="31"/>
      <c r="B10" s="28" t="s">
        <v>26</v>
      </c>
      <c r="C10" s="24" t="s">
        <v>4</v>
      </c>
      <c r="D10" s="25" t="s">
        <v>35</v>
      </c>
      <c r="E10" s="41">
        <v>20</v>
      </c>
      <c r="F10" s="31"/>
    </row>
    <row r="11" spans="1:6" s="32" customFormat="1" ht="19.7" customHeight="1">
      <c r="A11" s="31"/>
      <c r="B11" s="28" t="s">
        <v>27</v>
      </c>
      <c r="C11" s="24" t="s">
        <v>4</v>
      </c>
      <c r="D11" s="25" t="s">
        <v>33</v>
      </c>
      <c r="E11" s="41">
        <v>5</v>
      </c>
      <c r="F11" s="31"/>
    </row>
    <row r="12" spans="1:6" s="32" customFormat="1" ht="19.7" customHeight="1">
      <c r="A12" s="31"/>
      <c r="B12" s="27" t="s">
        <v>28</v>
      </c>
      <c r="C12" s="23" t="s">
        <v>7</v>
      </c>
      <c r="D12" s="26" t="s">
        <v>38</v>
      </c>
      <c r="E12" s="40">
        <f>IFERROR(ROUNDDOWN(E13/E14,0),"")</f>
        <v>5</v>
      </c>
      <c r="F12" s="31"/>
    </row>
    <row r="13" spans="1:6" s="32" customFormat="1" ht="19.7" customHeight="1">
      <c r="A13" s="31"/>
      <c r="B13" s="28" t="s">
        <v>42</v>
      </c>
      <c r="C13" s="24" t="s">
        <v>7</v>
      </c>
      <c r="D13" s="25" t="s">
        <v>34</v>
      </c>
      <c r="E13" s="41">
        <v>5</v>
      </c>
      <c r="F13" s="31"/>
    </row>
    <row r="14" spans="1:6" s="32" customFormat="1" ht="19.7" customHeight="1">
      <c r="A14" s="31"/>
      <c r="B14" s="29" t="s">
        <v>29</v>
      </c>
      <c r="C14" s="25" t="s">
        <v>7</v>
      </c>
      <c r="D14" s="33" t="s">
        <v>36</v>
      </c>
      <c r="E14" s="41">
        <v>1</v>
      </c>
      <c r="F14" s="31"/>
    </row>
    <row r="15" spans="1:6" s="32" customFormat="1" ht="19.7" customHeight="1">
      <c r="A15" s="31"/>
      <c r="B15" s="30" t="s">
        <v>30</v>
      </c>
      <c r="C15" s="26" t="s">
        <v>5</v>
      </c>
      <c r="D15" s="26" t="s">
        <v>40</v>
      </c>
      <c r="E15" s="40">
        <f>IFERROR(IF(AND(ISBLANK(E16),ISBLANK(E17)),"",E16-E17),"")</f>
        <v>5</v>
      </c>
      <c r="F15" s="31"/>
    </row>
    <row r="16" spans="1:6" s="32" customFormat="1" ht="19.7" customHeight="1">
      <c r="A16" s="31"/>
      <c r="B16" s="29" t="s">
        <v>43</v>
      </c>
      <c r="C16" s="25" t="s">
        <v>5</v>
      </c>
      <c r="D16" s="25" t="s">
        <v>39</v>
      </c>
      <c r="E16" s="41">
        <v>7</v>
      </c>
      <c r="F16" s="31"/>
    </row>
    <row r="17" spans="1:6" s="32" customFormat="1" ht="19.7" customHeight="1">
      <c r="A17" s="31"/>
      <c r="B17" s="29" t="s">
        <v>31</v>
      </c>
      <c r="C17" s="25" t="s">
        <v>5</v>
      </c>
      <c r="D17" s="25" t="s">
        <v>37</v>
      </c>
      <c r="E17" s="41">
        <v>2</v>
      </c>
      <c r="F17" s="31"/>
    </row>
  </sheetData>
  <sheetProtection algorithmName="SHA-512" hashValue="SZ3S4ATHS07A7mQ94w24/7d+9qP1UHJKn3xHAMP/ZY4kH6GxNUCZpEuXdhYbfqvIhA4RESvLrH0URFGH84RbAw==" saltValue="25ZLDvjEeVq2yaqfiY5YWQ==" spinCount="100000" sheet="1" objects="1" scenarios="1" selectLockedCells="1"/>
  <protectedRanges>
    <protectedRange sqref="E7:E13" name="Saisie"/>
  </protectedRanges>
  <mergeCells count="1">
    <mergeCell ref="B3:B4"/>
  </mergeCells>
  <dataValidations count="3">
    <dataValidation operator="equal" allowBlank="1" showInputMessage="1" showErrorMessage="1" sqref="E9"/>
    <dataValidation operator="greaterThan" allowBlank="1" showInputMessage="1" showErrorMessage="1" sqref="E15"/>
    <dataValidation type="decimal" operator="lessThan" allowBlank="1" showInputMessage="1" showErrorMessage="1" errorTitle="Incorrect value" error="The number of travel days must be less than the total number of days for the mission." sqref="E17">
      <formula1>E16</formula1>
    </dataValidation>
  </dataValidations>
  <pageMargins left="0.78740157480314965" right="0.78740157480314965" top="0.78740157480314965" bottom="0.78740157480314965" header="0.51181102362204722" footer="0.51181102362204722"/>
  <pageSetup paperSize="9" orientation="landscape" horizontalDpi="1200" verticalDpi="1200" r:id="rId1"/>
  <headerFooter scaleWithDoc="0">
    <oddHeader>&amp;L&amp;"Arial,Regular"&amp;8&amp;KDC281EInternational Red Cross and Red Crescent Movement &amp;"Arial,Bold"&amp;K01+000I Cash in Emergencies Toolkit</oddHeader>
    <oddFooter>&amp;L&amp;"Arial,Bold"&amp;8Module 5.&amp;"Arial,Regular" Step 1. Sub-step 1. Survey sample calculator template&amp;C&amp;"Arial,Regular"&amp;8&amp;A&amp;R&amp;"Arial,Regular"&amp;8&amp;P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2A67C"/>
  </sheetPr>
  <dimension ref="A1:F22"/>
  <sheetViews>
    <sheetView showGridLines="0" showRowColHeaders="0" showRuler="0" topLeftCell="D1" zoomScale="90" zoomScaleNormal="100" workbookViewId="0">
      <selection activeCell="E6" sqref="E6"/>
    </sheetView>
  </sheetViews>
  <sheetFormatPr defaultColWidth="18.7109375" defaultRowHeight="12.75" customHeight="1"/>
  <cols>
    <col min="1" max="1" width="3.28515625" style="1" customWidth="1"/>
    <col min="2" max="2" width="22.140625" style="1" customWidth="1"/>
    <col min="3" max="3" width="74.28515625" style="2" customWidth="1"/>
    <col min="4" max="4" width="15.140625" style="1" customWidth="1"/>
    <col min="5" max="5" width="10.140625" style="1" customWidth="1"/>
    <col min="6" max="6" width="3.28515625" style="1" customWidth="1"/>
    <col min="7" max="16384" width="18.7109375" style="1"/>
  </cols>
  <sheetData>
    <row r="1" spans="1:6">
      <c r="A1" s="3"/>
      <c r="B1" s="3"/>
      <c r="C1" s="4"/>
      <c r="D1" s="3"/>
      <c r="E1" s="3"/>
      <c r="F1" s="3"/>
    </row>
    <row r="2" spans="1:6" ht="20.25">
      <c r="A2" s="5"/>
      <c r="B2" s="74" t="s">
        <v>101</v>
      </c>
      <c r="C2" s="6"/>
      <c r="D2" s="5"/>
      <c r="E2" s="5"/>
      <c r="F2" s="5"/>
    </row>
    <row r="3" spans="1:6">
      <c r="A3" s="5"/>
      <c r="B3" s="113" t="s">
        <v>85</v>
      </c>
      <c r="C3" s="113"/>
      <c r="D3" s="5"/>
      <c r="E3" s="5"/>
      <c r="F3" s="5"/>
    </row>
    <row r="4" spans="1:6" ht="25.5" customHeight="1">
      <c r="A4" s="5"/>
      <c r="B4" s="113"/>
      <c r="C4" s="113"/>
      <c r="D4" s="15" t="s">
        <v>91</v>
      </c>
      <c r="E4" s="22">
        <f ca="1">CEILING(E22,1)</f>
        <v>271</v>
      </c>
      <c r="F4" s="5"/>
    </row>
    <row r="5" spans="1:6" ht="5.85" customHeight="1">
      <c r="A5" s="3"/>
      <c r="B5" s="14"/>
      <c r="C5" s="14"/>
      <c r="D5" s="14"/>
      <c r="E5" s="14"/>
      <c r="F5" s="3"/>
    </row>
    <row r="6" spans="1:6" ht="38.25">
      <c r="A6" s="3"/>
      <c r="B6" s="18" t="s">
        <v>16</v>
      </c>
      <c r="C6" s="19" t="s">
        <v>110</v>
      </c>
      <c r="D6" s="20" t="s">
        <v>10</v>
      </c>
      <c r="E6" s="83"/>
      <c r="F6" s="3"/>
    </row>
    <row r="7" spans="1:6" ht="65.25" customHeight="1">
      <c r="A7" s="3"/>
      <c r="B7" s="18" t="s">
        <v>89</v>
      </c>
      <c r="C7" s="19" t="s">
        <v>132</v>
      </c>
      <c r="D7" s="82" t="s">
        <v>86</v>
      </c>
      <c r="E7" s="95">
        <v>0.9</v>
      </c>
      <c r="F7" s="3"/>
    </row>
    <row r="8" spans="1:6" ht="63" customHeight="1">
      <c r="A8" s="3"/>
      <c r="B8" s="18" t="s">
        <v>14</v>
      </c>
      <c r="C8" s="19" t="s">
        <v>107</v>
      </c>
      <c r="D8" s="20" t="s">
        <v>88</v>
      </c>
      <c r="E8" s="84">
        <v>0.05</v>
      </c>
      <c r="F8" s="3"/>
    </row>
    <row r="9" spans="1:6" ht="51" customHeight="1">
      <c r="A9" s="3"/>
      <c r="B9" s="18" t="s">
        <v>112</v>
      </c>
      <c r="C9" s="19" t="s">
        <v>87</v>
      </c>
      <c r="D9" s="20" t="s">
        <v>11</v>
      </c>
      <c r="E9" s="21">
        <v>0.5</v>
      </c>
      <c r="F9" s="3"/>
    </row>
    <row r="10" spans="1:6" ht="66.75" customHeight="1">
      <c r="A10" s="3"/>
      <c r="B10" s="18" t="s">
        <v>17</v>
      </c>
      <c r="C10" s="19" t="s">
        <v>141</v>
      </c>
      <c r="D10" s="20" t="s">
        <v>12</v>
      </c>
      <c r="E10" s="21">
        <v>1</v>
      </c>
      <c r="F10" s="3"/>
    </row>
    <row r="11" spans="1:6" ht="39.75" customHeight="1">
      <c r="A11" s="3"/>
      <c r="B11" s="18" t="s">
        <v>15</v>
      </c>
      <c r="C11" s="19" t="s">
        <v>46</v>
      </c>
      <c r="D11" s="20" t="s">
        <v>13</v>
      </c>
      <c r="E11" s="21">
        <v>1</v>
      </c>
      <c r="F11" s="3"/>
    </row>
    <row r="12" spans="1:6" ht="4.3499999999999996" customHeight="1">
      <c r="A12" s="3"/>
      <c r="B12" s="11"/>
      <c r="C12" s="12"/>
      <c r="D12" s="13"/>
      <c r="E12" s="10"/>
      <c r="F12" s="3"/>
    </row>
    <row r="13" spans="1:6" ht="4.3499999999999996" customHeight="1">
      <c r="A13" s="3"/>
      <c r="B13" s="44"/>
      <c r="C13" s="45"/>
      <c r="D13" s="46"/>
      <c r="E13" s="47"/>
      <c r="F13" s="3"/>
    </row>
    <row r="14" spans="1:6">
      <c r="A14" s="3"/>
      <c r="B14" s="48" t="s">
        <v>24</v>
      </c>
      <c r="C14" s="16"/>
      <c r="D14" s="17"/>
      <c r="E14" s="49"/>
      <c r="F14" s="3"/>
    </row>
    <row r="15" spans="1:6" ht="4.3499999999999996" customHeight="1">
      <c r="A15" s="3"/>
      <c r="B15" s="50"/>
      <c r="C15" s="16"/>
      <c r="D15" s="17"/>
      <c r="E15" s="49"/>
      <c r="F15" s="3"/>
    </row>
    <row r="16" spans="1:6" ht="15">
      <c r="A16" s="3"/>
      <c r="B16" s="51" t="s">
        <v>18</v>
      </c>
      <c r="C16" s="43" t="s">
        <v>23</v>
      </c>
      <c r="D16" s="7" t="s">
        <v>90</v>
      </c>
      <c r="E16" s="52">
        <f ca="1">((OFFSET(CL_List_Start,MATCH(E7,CL_List,0),1)^2)*E9*(1-E9))/E8^2</f>
        <v>270.60249999999996</v>
      </c>
      <c r="F16" s="3"/>
    </row>
    <row r="17" spans="1:6" ht="4.3499999999999996" customHeight="1">
      <c r="A17" s="3"/>
      <c r="B17" s="53"/>
      <c r="C17" s="8"/>
      <c r="D17" s="9"/>
      <c r="E17" s="52"/>
      <c r="F17" s="3"/>
    </row>
    <row r="18" spans="1:6">
      <c r="A18" s="3"/>
      <c r="B18" s="51" t="s">
        <v>19</v>
      </c>
      <c r="C18" s="43" t="s">
        <v>111</v>
      </c>
      <c r="D18" s="7" t="s">
        <v>22</v>
      </c>
      <c r="E18" s="52">
        <f ca="1">IFERROR(IF(ISBLANK(E6),E16,IF(E6&lt;101,E6,E16/(1+((E16-1)/E6)))),"")</f>
        <v>270.60249999999996</v>
      </c>
      <c r="F18" s="3"/>
    </row>
    <row r="19" spans="1:6" ht="4.3499999999999996" customHeight="1">
      <c r="A19" s="3"/>
      <c r="B19" s="53"/>
      <c r="C19" s="8"/>
      <c r="D19" s="9"/>
      <c r="E19" s="52"/>
      <c r="F19" s="3"/>
    </row>
    <row r="20" spans="1:6">
      <c r="A20" s="3"/>
      <c r="B20" s="51" t="s">
        <v>20</v>
      </c>
      <c r="C20" s="43" t="s">
        <v>137</v>
      </c>
      <c r="D20" s="7" t="s">
        <v>8</v>
      </c>
      <c r="E20" s="52">
        <f ca="1">E18*E10</f>
        <v>270.60249999999996</v>
      </c>
      <c r="F20" s="3"/>
    </row>
    <row r="21" spans="1:6" ht="4.3499999999999996" customHeight="1">
      <c r="A21" s="3"/>
      <c r="B21" s="53"/>
      <c r="C21" s="8"/>
      <c r="D21" s="9"/>
      <c r="E21" s="52"/>
      <c r="F21" s="3"/>
    </row>
    <row r="22" spans="1:6">
      <c r="A22" s="3"/>
      <c r="B22" s="65" t="s">
        <v>21</v>
      </c>
      <c r="C22" s="66" t="s">
        <v>100</v>
      </c>
      <c r="D22" s="67" t="s">
        <v>9</v>
      </c>
      <c r="E22" s="68">
        <f ca="1">E20/E11</f>
        <v>270.60249999999996</v>
      </c>
      <c r="F22" s="3"/>
    </row>
  </sheetData>
  <sheetProtection algorithmName="SHA-512" hashValue="mtaxrzeXxA9cpFwA/9XBMNASrUcThM5JQS/oA6GLAGd0tWI/MSoXJVWkkJFchHNy9/D1sK+XLLGw2aF+Iu9k7w==" saltValue="QKfFBOEmFf/BTZu0ehHUGA==" spinCount="100000" sheet="1" objects="1" scenarios="1" selectLockedCells="1"/>
  <protectedRanges>
    <protectedRange sqref="E6 E8:E11" name="Saisie"/>
  </protectedRanges>
  <mergeCells count="1">
    <mergeCell ref="B3:C4"/>
  </mergeCells>
  <dataValidations count="5">
    <dataValidation type="decimal" allowBlank="1" showInputMessage="1" showErrorMessage="1" errorTitle="Incorrect value" error="Normally the margin of error is between 0 and 0.1" sqref="E8">
      <formula1>0</formula1>
      <formula2>0.2</formula2>
    </dataValidation>
    <dataValidation type="decimal" allowBlank="1" showInputMessage="1" showErrorMessage="1" errorTitle="Incorrect value" error="Value must be between 0 and 1." sqref="E9">
      <formula1>0.01</formula1>
      <formula2>1</formula2>
    </dataValidation>
    <dataValidation type="decimal" allowBlank="1" showInputMessage="1" showErrorMessage="1" errorTitle="Incorrect value" error="Normallz the DEFF is between 1 and 2" sqref="E10">
      <formula1>1</formula1>
      <formula2>3</formula2>
    </dataValidation>
    <dataValidation type="decimal" allowBlank="1" showInputMessage="1" showErrorMessage="1" errorTitle="Incorrect value" error="Value must be between 0 and 1" sqref="E11">
      <formula1>0</formula1>
      <formula2>1</formula2>
    </dataValidation>
    <dataValidation type="list" allowBlank="1" showInputMessage="1" showErrorMessage="1" sqref="E7">
      <formula1>CL_List</formula1>
    </dataValidation>
  </dataValidations>
  <pageMargins left="0.78740157480314965" right="0.78740157480314965" top="0.78740157480314965" bottom="0.78740157480314965" header="0.51181102362204722" footer="0.51181102362204722"/>
  <pageSetup paperSize="9" orientation="landscape" horizontalDpi="1200" verticalDpi="1200" r:id="rId1"/>
  <headerFooter scaleWithDoc="0">
    <oddHeader>&amp;L&amp;"Arial,Regular"&amp;8&amp;KDC281EInternational Red Cross and Red Crescent Movement &amp;"Arial,Bold"&amp;K01+000I Cash in Emergencies Toolkit</oddHeader>
    <oddFooter>&amp;L&amp;"Arial,Bold"&amp;8Module 5.&amp;"Arial,Regular" Step 1. Sub-step 1. Survey sample calculator template&amp;C&amp;"Arial,Regular"&amp;8&amp;A&amp;R&amp;"Arial,Regular"&amp;8&amp;P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2A67C"/>
  </sheetPr>
  <dimension ref="A1:F21"/>
  <sheetViews>
    <sheetView showGridLines="0" showRuler="0" zoomScaleNormal="100" zoomScalePageLayoutView="90" workbookViewId="0">
      <selection activeCell="E6" sqref="E6"/>
    </sheetView>
  </sheetViews>
  <sheetFormatPr defaultColWidth="18.7109375" defaultRowHeight="12.75" customHeight="1"/>
  <cols>
    <col min="1" max="1" width="3.28515625" style="1" customWidth="1"/>
    <col min="2" max="2" width="22.140625" style="1" customWidth="1"/>
    <col min="3" max="3" width="74.28515625" style="2" customWidth="1"/>
    <col min="4" max="4" width="18.7109375" style="1" customWidth="1"/>
    <col min="5" max="5" width="10.140625" style="1" customWidth="1"/>
    <col min="6" max="6" width="3.28515625" style="1" customWidth="1"/>
    <col min="7" max="16384" width="18.7109375" style="1"/>
  </cols>
  <sheetData>
    <row r="1" spans="1:6">
      <c r="A1" s="3"/>
      <c r="B1" s="3"/>
      <c r="C1" s="4"/>
      <c r="D1" s="3"/>
      <c r="E1" s="3"/>
      <c r="F1" s="3"/>
    </row>
    <row r="2" spans="1:6" ht="20.25">
      <c r="A2" s="5"/>
      <c r="B2" s="74" t="s">
        <v>102</v>
      </c>
      <c r="C2" s="6"/>
      <c r="D2" s="5"/>
      <c r="E2" s="5"/>
      <c r="F2" s="5"/>
    </row>
    <row r="3" spans="1:6">
      <c r="A3" s="5"/>
      <c r="B3" s="113" t="s">
        <v>109</v>
      </c>
      <c r="C3" s="113"/>
      <c r="D3" s="5"/>
      <c r="E3" s="5"/>
      <c r="F3" s="5"/>
    </row>
    <row r="4" spans="1:6" ht="25.5" customHeight="1">
      <c r="A4" s="5"/>
      <c r="B4" s="113"/>
      <c r="C4" s="113"/>
      <c r="D4" s="15" t="s">
        <v>108</v>
      </c>
      <c r="E4" s="22">
        <f ca="1">CEILING(E21,1)</f>
        <v>303</v>
      </c>
      <c r="F4" s="5"/>
    </row>
    <row r="5" spans="1:6" ht="5.85" customHeight="1">
      <c r="A5" s="3"/>
      <c r="B5" s="14"/>
      <c r="C5" s="14"/>
      <c r="D5" s="14"/>
      <c r="E5" s="14"/>
      <c r="F5" s="3"/>
    </row>
    <row r="6" spans="1:6" ht="65.25" customHeight="1">
      <c r="A6" s="3"/>
      <c r="B6" s="103" t="s">
        <v>103</v>
      </c>
      <c r="C6" s="104" t="s">
        <v>131</v>
      </c>
      <c r="D6" s="105" t="s">
        <v>93</v>
      </c>
      <c r="E6" s="95" t="s">
        <v>124</v>
      </c>
      <c r="F6" s="3"/>
    </row>
    <row r="7" spans="1:6" ht="63" customHeight="1">
      <c r="A7" s="3"/>
      <c r="B7" s="96" t="s">
        <v>104</v>
      </c>
      <c r="C7" s="97" t="s">
        <v>130</v>
      </c>
      <c r="D7" s="98" t="s">
        <v>94</v>
      </c>
      <c r="E7" s="99" t="s">
        <v>128</v>
      </c>
      <c r="F7" s="3"/>
    </row>
    <row r="8" spans="1:6" ht="63" customHeight="1">
      <c r="A8" s="3"/>
      <c r="B8" s="18" t="s">
        <v>105</v>
      </c>
      <c r="C8" s="19" t="s">
        <v>139</v>
      </c>
      <c r="D8" s="70" t="s">
        <v>92</v>
      </c>
      <c r="E8" s="84">
        <v>0.5</v>
      </c>
      <c r="F8" s="3"/>
    </row>
    <row r="9" spans="1:6" ht="89.25">
      <c r="A9" s="3"/>
      <c r="B9" s="18" t="s">
        <v>106</v>
      </c>
      <c r="C9" s="19" t="s">
        <v>142</v>
      </c>
      <c r="D9" s="25" t="s">
        <v>95</v>
      </c>
      <c r="E9" s="21">
        <v>0.4</v>
      </c>
      <c r="F9" s="3"/>
    </row>
    <row r="10" spans="1:6" ht="78.75" customHeight="1">
      <c r="A10" s="3"/>
      <c r="B10" s="100" t="s">
        <v>145</v>
      </c>
      <c r="C10" s="101" t="s">
        <v>149</v>
      </c>
      <c r="D10" s="106" t="s">
        <v>146</v>
      </c>
      <c r="E10" s="107">
        <v>2</v>
      </c>
      <c r="F10" s="3"/>
    </row>
    <row r="11" spans="1:6" ht="66" customHeight="1">
      <c r="A11" s="3"/>
      <c r="B11" s="18" t="s">
        <v>17</v>
      </c>
      <c r="C11" s="19" t="s">
        <v>140</v>
      </c>
      <c r="D11" s="25" t="s">
        <v>12</v>
      </c>
      <c r="E11" s="21">
        <v>1</v>
      </c>
      <c r="F11" s="3"/>
    </row>
    <row r="12" spans="1:6" ht="39.75" customHeight="1">
      <c r="A12" s="3"/>
      <c r="B12" s="18" t="s">
        <v>15</v>
      </c>
      <c r="C12" s="19" t="s">
        <v>46</v>
      </c>
      <c r="D12" s="20" t="s">
        <v>13</v>
      </c>
      <c r="E12" s="21">
        <v>1</v>
      </c>
      <c r="F12" s="3"/>
    </row>
    <row r="13" spans="1:6" ht="4.3499999999999996" customHeight="1">
      <c r="A13" s="3"/>
      <c r="B13" s="11"/>
      <c r="C13" s="12"/>
      <c r="D13" s="13"/>
      <c r="E13" s="10"/>
      <c r="F13" s="3"/>
    </row>
    <row r="14" spans="1:6" ht="4.3499999999999996" customHeight="1">
      <c r="A14" s="3"/>
      <c r="B14" s="44"/>
      <c r="C14" s="45"/>
      <c r="D14" s="46"/>
      <c r="E14" s="47"/>
      <c r="F14" s="3"/>
    </row>
    <row r="15" spans="1:6">
      <c r="A15" s="3"/>
      <c r="B15" s="48" t="s">
        <v>24</v>
      </c>
      <c r="C15" s="16"/>
      <c r="D15" s="17"/>
      <c r="E15" s="49"/>
      <c r="F15" s="3"/>
    </row>
    <row r="16" spans="1:6" ht="4.3499999999999996" customHeight="1">
      <c r="A16" s="3"/>
      <c r="B16" s="50"/>
      <c r="C16" s="16"/>
      <c r="D16" s="17"/>
      <c r="E16" s="49"/>
      <c r="F16" s="3"/>
    </row>
    <row r="17" spans="1:6" ht="12.75" customHeight="1">
      <c r="A17" s="3"/>
      <c r="B17" s="51" t="s">
        <v>96</v>
      </c>
      <c r="C17" s="7" t="s">
        <v>98</v>
      </c>
      <c r="D17" s="71" t="s">
        <v>97</v>
      </c>
      <c r="E17" s="52">
        <f ca="1">((((OFFSET(Alpha_List_Start,MATCH(E6,Alpha_List,0),E10))+(OFFSET(Beta_List_Start,MATCH(E7,Beta_List,0),1)))^2)*((E8*(1-E8))+(E9*(1-E9))))/((E9-E8)^2)</f>
        <v>302.55037982132069</v>
      </c>
      <c r="F17" s="3"/>
    </row>
    <row r="18" spans="1:6" ht="4.3499999999999996" customHeight="1">
      <c r="A18" s="3"/>
      <c r="B18" s="53"/>
      <c r="C18" s="8"/>
      <c r="D18" s="9"/>
      <c r="E18" s="52"/>
      <c r="F18" s="3"/>
    </row>
    <row r="19" spans="1:6">
      <c r="A19" s="3"/>
      <c r="B19" s="72" t="s">
        <v>99</v>
      </c>
      <c r="C19" s="7" t="s">
        <v>8</v>
      </c>
      <c r="D19" s="7"/>
      <c r="E19" s="52">
        <f ca="1">E17*E11</f>
        <v>302.55037982132069</v>
      </c>
      <c r="F19" s="3"/>
    </row>
    <row r="20" spans="1:6" ht="4.3499999999999996" customHeight="1">
      <c r="A20" s="3"/>
      <c r="B20" s="53"/>
      <c r="C20" s="8"/>
      <c r="D20" s="9"/>
      <c r="E20" s="52"/>
      <c r="F20" s="3"/>
    </row>
    <row r="21" spans="1:6">
      <c r="A21" s="3"/>
      <c r="B21" s="73" t="s">
        <v>100</v>
      </c>
      <c r="C21" s="67" t="s">
        <v>9</v>
      </c>
      <c r="D21" s="67"/>
      <c r="E21" s="68">
        <f ca="1">E19/E12</f>
        <v>302.55037982132069</v>
      </c>
      <c r="F21" s="3"/>
    </row>
  </sheetData>
  <sheetProtection algorithmName="SHA-512" hashValue="V2NXG+iyU/MjNPxJ3TuWoLyzWN7WVnUQOPkgTCrQZzuDjbtojPEqbybCe1HmhwUEPt8a7xVXTHcsvydYxwy9wQ==" saltValue="H1ns+wTTSzxmptCAhdOuVw==" spinCount="100000" sheet="1" objects="1" scenarios="1" selectLockedCells="1"/>
  <protectedRanges>
    <protectedRange sqref="E8:E9 E11:E12" name="Saisie"/>
  </protectedRanges>
  <mergeCells count="1">
    <mergeCell ref="B3:C4"/>
  </mergeCells>
  <dataValidations count="6">
    <dataValidation type="decimal" allowBlank="1" showInputMessage="1" showErrorMessage="1" errorTitle="Incorrect value" error="Value must be between 0 and 1" sqref="E12">
      <formula1>0</formula1>
      <formula2>1</formula2>
    </dataValidation>
    <dataValidation type="decimal" allowBlank="1" showInputMessage="1" showErrorMessage="1" errorTitle="Incorrect value" error="Normallz the DEFF is between 1 and 2" sqref="E11">
      <formula1>1</formula1>
      <formula2>3</formula2>
    </dataValidation>
    <dataValidation type="decimal" allowBlank="1" showInputMessage="1" showErrorMessage="1" sqref="E8:E9">
      <formula1>0</formula1>
      <formula2>1</formula2>
    </dataValidation>
    <dataValidation type="list" allowBlank="1" showInputMessage="1" showErrorMessage="1" sqref="E6">
      <formula1>Alpha_List</formula1>
    </dataValidation>
    <dataValidation type="list" allowBlank="1" showInputMessage="1" showErrorMessage="1" sqref="E7">
      <formula1>Beta_List</formula1>
    </dataValidation>
    <dataValidation type="list" allowBlank="1" showInputMessage="1" showErrorMessage="1" sqref="E10">
      <formula1>"1,2"</formula1>
    </dataValidation>
  </dataValidations>
  <pageMargins left="0.78740157480314965" right="0.78740157480314965" top="0.78740157480314965" bottom="0.78740157480314965" header="0.51181102362204722" footer="0.51181102362204722"/>
  <pageSetup paperSize="9" scale="97" fitToHeight="2" orientation="landscape" horizontalDpi="1200" verticalDpi="1200" r:id="rId1"/>
  <headerFooter scaleWithDoc="0">
    <oddHeader>&amp;L&amp;"Arial,Regular"&amp;8&amp;KDC281EInternational Red Cross and Red Crescent Movement &amp;"Arial,Bold"&amp;K01+000I Cash in Emergencies Toolkit</oddHeader>
    <oddFooter>&amp;L&amp;"Arial,Bold"&amp;8Module 5.&amp;"Arial,Regular" Step 1. Sub-step 1. Survey sample calculator template&amp;C&amp;"Arial,Regular"&amp;8&amp;A&amp;R&amp;"Arial,Regular"&amp;8&amp;P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2EFDA"/>
  </sheetPr>
  <dimension ref="B1:I37"/>
  <sheetViews>
    <sheetView showGridLines="0" showRowColHeaders="0" workbookViewId="0">
      <selection activeCell="E6" sqref="E6"/>
    </sheetView>
  </sheetViews>
  <sheetFormatPr defaultColWidth="18.7109375" defaultRowHeight="12.95" customHeight="1"/>
  <cols>
    <col min="1" max="1" width="2.7109375" style="56" customWidth="1"/>
    <col min="2" max="2" width="12.7109375" style="56" customWidth="1"/>
    <col min="3" max="4" width="15.7109375" style="85" customWidth="1"/>
    <col min="5" max="5" width="5.7109375" style="56" customWidth="1"/>
    <col min="6" max="7" width="12.7109375" style="56" customWidth="1"/>
    <col min="8" max="9" width="15.7109375" style="85" customWidth="1"/>
    <col min="10" max="10" width="2.7109375" style="56" customWidth="1"/>
    <col min="11" max="16384" width="18.7109375" style="56"/>
  </cols>
  <sheetData>
    <row r="1" spans="2:9" ht="12.75"/>
    <row r="2" spans="2:9" ht="23.25">
      <c r="B2" s="42" t="s">
        <v>122</v>
      </c>
    </row>
    <row r="3" spans="2:9" ht="12.75" customHeight="1">
      <c r="B3" s="113" t="s">
        <v>138</v>
      </c>
      <c r="C3" s="113"/>
      <c r="D3" s="113"/>
      <c r="E3" s="113"/>
      <c r="F3" s="113"/>
      <c r="G3" s="113"/>
      <c r="H3" s="113"/>
      <c r="I3" s="113"/>
    </row>
    <row r="4" spans="2:9" ht="12.75">
      <c r="B4" s="113"/>
      <c r="C4" s="113"/>
      <c r="D4" s="113"/>
      <c r="E4" s="113"/>
      <c r="F4" s="113"/>
      <c r="G4" s="113"/>
      <c r="H4" s="113"/>
      <c r="I4" s="113"/>
    </row>
    <row r="5" spans="2:9" ht="12.75"/>
    <row r="6" spans="2:9" ht="12.75">
      <c r="B6" s="57"/>
      <c r="C6" s="86" t="s">
        <v>123</v>
      </c>
      <c r="D6" s="86" t="s">
        <v>91</v>
      </c>
      <c r="G6" s="57"/>
      <c r="H6" s="86" t="s">
        <v>123</v>
      </c>
      <c r="I6" s="86" t="s">
        <v>91</v>
      </c>
    </row>
    <row r="7" spans="2:9" ht="12.75">
      <c r="B7" s="62" t="s">
        <v>49</v>
      </c>
      <c r="C7" s="87" t="str">
        <f>IF(SUM(C8:C37)=0,"",SUM(C8:C37))</f>
        <v/>
      </c>
      <c r="D7" s="88"/>
      <c r="F7" s="114" t="s">
        <v>49</v>
      </c>
      <c r="G7" s="114"/>
      <c r="H7" s="87" t="str">
        <f>IF(SUM(H8:H37)=0,"",SUM(H8:H27))</f>
        <v/>
      </c>
      <c r="I7" s="88"/>
    </row>
    <row r="8" spans="2:9" ht="12.75">
      <c r="B8" s="58" t="s">
        <v>50</v>
      </c>
      <c r="C8" s="89"/>
      <c r="D8" s="90" t="str">
        <f>IFERROR(IF(C8="","",CEILING((C8/C$7)*D$7,1)),"")</f>
        <v/>
      </c>
      <c r="F8" s="115" t="s">
        <v>50</v>
      </c>
      <c r="G8" s="59" t="s">
        <v>70</v>
      </c>
      <c r="H8" s="89"/>
      <c r="I8" s="90" t="str">
        <f>IFERROR(IF(H8="","",CEILING((H8/H$7)*I$7,1)),"")</f>
        <v/>
      </c>
    </row>
    <row r="9" spans="2:9" ht="12.75">
      <c r="B9" s="58" t="s">
        <v>51</v>
      </c>
      <c r="C9" s="89"/>
      <c r="D9" s="90" t="str">
        <f t="shared" ref="D9:D37" si="0">IFERROR(IF(C9="","",CEILING((C9/C$7)*D$7,1)),"")</f>
        <v/>
      </c>
      <c r="F9" s="115"/>
      <c r="G9" s="60" t="s">
        <v>71</v>
      </c>
      <c r="H9" s="89"/>
      <c r="I9" s="90" t="str">
        <f t="shared" ref="I9:I37" si="1">IFERROR(IF(H9="","",CEILING((H9/H$7)*I$7,1)),"")</f>
        <v/>
      </c>
    </row>
    <row r="10" spans="2:9" ht="12.75">
      <c r="B10" s="58" t="s">
        <v>52</v>
      </c>
      <c r="C10" s="89"/>
      <c r="D10" s="90" t="str">
        <f t="shared" si="0"/>
        <v/>
      </c>
      <c r="F10" s="115"/>
      <c r="G10" s="61" t="s">
        <v>72</v>
      </c>
      <c r="H10" s="89"/>
      <c r="I10" s="90" t="str">
        <f t="shared" si="1"/>
        <v/>
      </c>
    </row>
    <row r="11" spans="2:9" ht="12.75">
      <c r="B11" s="58" t="s">
        <v>53</v>
      </c>
      <c r="C11" s="89"/>
      <c r="D11" s="90" t="str">
        <f t="shared" si="0"/>
        <v/>
      </c>
      <c r="F11" s="115" t="s">
        <v>51</v>
      </c>
      <c r="G11" s="59" t="s">
        <v>70</v>
      </c>
      <c r="H11" s="89"/>
      <c r="I11" s="90" t="str">
        <f t="shared" si="1"/>
        <v/>
      </c>
    </row>
    <row r="12" spans="2:9" ht="12.75">
      <c r="B12" s="58" t="s">
        <v>54</v>
      </c>
      <c r="C12" s="89"/>
      <c r="D12" s="90" t="str">
        <f t="shared" si="0"/>
        <v/>
      </c>
      <c r="F12" s="115"/>
      <c r="G12" s="60" t="s">
        <v>71</v>
      </c>
      <c r="H12" s="89"/>
      <c r="I12" s="90" t="str">
        <f t="shared" si="1"/>
        <v/>
      </c>
    </row>
    <row r="13" spans="2:9" ht="12.75">
      <c r="B13" s="58" t="s">
        <v>55</v>
      </c>
      <c r="C13" s="89"/>
      <c r="D13" s="90" t="str">
        <f t="shared" si="0"/>
        <v/>
      </c>
      <c r="F13" s="115"/>
      <c r="G13" s="61" t="s">
        <v>72</v>
      </c>
      <c r="H13" s="89"/>
      <c r="I13" s="90" t="str">
        <f t="shared" si="1"/>
        <v/>
      </c>
    </row>
    <row r="14" spans="2:9" ht="12.75">
      <c r="B14" s="58" t="s">
        <v>56</v>
      </c>
      <c r="C14" s="89"/>
      <c r="D14" s="90" t="str">
        <f t="shared" si="0"/>
        <v/>
      </c>
      <c r="F14" s="115" t="s">
        <v>52</v>
      </c>
      <c r="G14" s="59" t="s">
        <v>70</v>
      </c>
      <c r="H14" s="89"/>
      <c r="I14" s="90" t="str">
        <f t="shared" si="1"/>
        <v/>
      </c>
    </row>
    <row r="15" spans="2:9" ht="12.75">
      <c r="B15" s="58" t="s">
        <v>57</v>
      </c>
      <c r="C15" s="89"/>
      <c r="D15" s="90" t="str">
        <f t="shared" si="0"/>
        <v/>
      </c>
      <c r="F15" s="115"/>
      <c r="G15" s="60" t="s">
        <v>71</v>
      </c>
      <c r="H15" s="89"/>
      <c r="I15" s="90" t="str">
        <f t="shared" si="1"/>
        <v/>
      </c>
    </row>
    <row r="16" spans="2:9" ht="12.75">
      <c r="B16" s="58" t="s">
        <v>58</v>
      </c>
      <c r="C16" s="89"/>
      <c r="D16" s="90" t="str">
        <f t="shared" si="0"/>
        <v/>
      </c>
      <c r="F16" s="115"/>
      <c r="G16" s="61" t="s">
        <v>72</v>
      </c>
      <c r="H16" s="89"/>
      <c r="I16" s="90" t="str">
        <f t="shared" si="1"/>
        <v/>
      </c>
    </row>
    <row r="17" spans="2:9" ht="12.75">
      <c r="B17" s="58" t="s">
        <v>59</v>
      </c>
      <c r="C17" s="89"/>
      <c r="D17" s="90" t="str">
        <f t="shared" si="0"/>
        <v/>
      </c>
      <c r="F17" s="115" t="s">
        <v>53</v>
      </c>
      <c r="G17" s="59" t="s">
        <v>70</v>
      </c>
      <c r="H17" s="89"/>
      <c r="I17" s="90" t="str">
        <f t="shared" si="1"/>
        <v/>
      </c>
    </row>
    <row r="18" spans="2:9" ht="12.75">
      <c r="B18" s="58" t="s">
        <v>60</v>
      </c>
      <c r="C18" s="89"/>
      <c r="D18" s="90" t="str">
        <f t="shared" si="0"/>
        <v/>
      </c>
      <c r="F18" s="115"/>
      <c r="G18" s="60" t="s">
        <v>71</v>
      </c>
      <c r="H18" s="89"/>
      <c r="I18" s="90" t="str">
        <f t="shared" si="1"/>
        <v/>
      </c>
    </row>
    <row r="19" spans="2:9" ht="12.75">
      <c r="B19" s="58" t="s">
        <v>61</v>
      </c>
      <c r="C19" s="89"/>
      <c r="D19" s="90" t="str">
        <f t="shared" si="0"/>
        <v/>
      </c>
      <c r="F19" s="115"/>
      <c r="G19" s="61" t="s">
        <v>72</v>
      </c>
      <c r="H19" s="89"/>
      <c r="I19" s="90" t="str">
        <f t="shared" si="1"/>
        <v/>
      </c>
    </row>
    <row r="20" spans="2:9" ht="12.75">
      <c r="B20" s="58" t="s">
        <v>62</v>
      </c>
      <c r="C20" s="89"/>
      <c r="D20" s="90" t="str">
        <f t="shared" si="0"/>
        <v/>
      </c>
      <c r="F20" s="115" t="s">
        <v>54</v>
      </c>
      <c r="G20" s="59" t="s">
        <v>70</v>
      </c>
      <c r="H20" s="89"/>
      <c r="I20" s="90" t="str">
        <f t="shared" si="1"/>
        <v/>
      </c>
    </row>
    <row r="21" spans="2:9" ht="12.75">
      <c r="B21" s="58" t="s">
        <v>63</v>
      </c>
      <c r="C21" s="89"/>
      <c r="D21" s="90" t="str">
        <f t="shared" si="0"/>
        <v/>
      </c>
      <c r="F21" s="115"/>
      <c r="G21" s="60" t="s">
        <v>71</v>
      </c>
      <c r="H21" s="89"/>
      <c r="I21" s="90" t="str">
        <f t="shared" si="1"/>
        <v/>
      </c>
    </row>
    <row r="22" spans="2:9" ht="12.75">
      <c r="B22" s="58" t="s">
        <v>64</v>
      </c>
      <c r="C22" s="89"/>
      <c r="D22" s="90" t="str">
        <f t="shared" si="0"/>
        <v/>
      </c>
      <c r="F22" s="115"/>
      <c r="G22" s="61" t="s">
        <v>72</v>
      </c>
      <c r="H22" s="89"/>
      <c r="I22" s="90" t="str">
        <f t="shared" si="1"/>
        <v/>
      </c>
    </row>
    <row r="23" spans="2:9" ht="12.75">
      <c r="B23" s="58" t="s">
        <v>65</v>
      </c>
      <c r="C23" s="89"/>
      <c r="D23" s="90" t="str">
        <f t="shared" si="0"/>
        <v/>
      </c>
      <c r="F23" s="115" t="s">
        <v>55</v>
      </c>
      <c r="G23" s="59" t="s">
        <v>70</v>
      </c>
      <c r="H23" s="89"/>
      <c r="I23" s="90" t="str">
        <f t="shared" si="1"/>
        <v/>
      </c>
    </row>
    <row r="24" spans="2:9" ht="12.75">
      <c r="B24" s="58" t="s">
        <v>66</v>
      </c>
      <c r="C24" s="89"/>
      <c r="D24" s="90" t="str">
        <f t="shared" si="0"/>
        <v/>
      </c>
      <c r="F24" s="115"/>
      <c r="G24" s="60" t="s">
        <v>71</v>
      </c>
      <c r="H24" s="89"/>
      <c r="I24" s="90" t="str">
        <f t="shared" si="1"/>
        <v/>
      </c>
    </row>
    <row r="25" spans="2:9" ht="12.75">
      <c r="B25" s="58" t="s">
        <v>67</v>
      </c>
      <c r="C25" s="89"/>
      <c r="D25" s="90" t="str">
        <f t="shared" si="0"/>
        <v/>
      </c>
      <c r="F25" s="115"/>
      <c r="G25" s="61" t="s">
        <v>72</v>
      </c>
      <c r="H25" s="89"/>
      <c r="I25" s="90" t="str">
        <f t="shared" si="1"/>
        <v/>
      </c>
    </row>
    <row r="26" spans="2:9" ht="12.75">
      <c r="B26" s="58" t="s">
        <v>68</v>
      </c>
      <c r="C26" s="89"/>
      <c r="D26" s="90" t="str">
        <f t="shared" si="0"/>
        <v/>
      </c>
      <c r="F26" s="115" t="s">
        <v>56</v>
      </c>
      <c r="G26" s="59" t="s">
        <v>70</v>
      </c>
      <c r="H26" s="89"/>
      <c r="I26" s="90" t="str">
        <f t="shared" si="1"/>
        <v/>
      </c>
    </row>
    <row r="27" spans="2:9" ht="12.75">
      <c r="B27" s="58" t="s">
        <v>69</v>
      </c>
      <c r="C27" s="89"/>
      <c r="D27" s="90" t="str">
        <f t="shared" si="0"/>
        <v/>
      </c>
      <c r="F27" s="115"/>
      <c r="G27" s="60" t="s">
        <v>71</v>
      </c>
      <c r="H27" s="89"/>
      <c r="I27" s="90" t="str">
        <f t="shared" si="1"/>
        <v/>
      </c>
    </row>
    <row r="28" spans="2:9" ht="12.75">
      <c r="B28" s="58" t="s">
        <v>73</v>
      </c>
      <c r="C28" s="89"/>
      <c r="D28" s="90" t="str">
        <f t="shared" si="0"/>
        <v/>
      </c>
      <c r="F28" s="115"/>
      <c r="G28" s="61" t="s">
        <v>72</v>
      </c>
      <c r="H28" s="91"/>
      <c r="I28" s="90" t="str">
        <f t="shared" si="1"/>
        <v/>
      </c>
    </row>
    <row r="29" spans="2:9" ht="12.75">
      <c r="B29" s="58" t="s">
        <v>74</v>
      </c>
      <c r="C29" s="89"/>
      <c r="D29" s="90" t="str">
        <f t="shared" si="0"/>
        <v/>
      </c>
      <c r="F29" s="115" t="s">
        <v>57</v>
      </c>
      <c r="G29" s="59" t="s">
        <v>70</v>
      </c>
      <c r="H29" s="91"/>
      <c r="I29" s="90" t="str">
        <f t="shared" si="1"/>
        <v/>
      </c>
    </row>
    <row r="30" spans="2:9" ht="12.75">
      <c r="B30" s="58" t="s">
        <v>75</v>
      </c>
      <c r="C30" s="89"/>
      <c r="D30" s="90" t="str">
        <f t="shared" si="0"/>
        <v/>
      </c>
      <c r="F30" s="115"/>
      <c r="G30" s="60" t="s">
        <v>71</v>
      </c>
      <c r="H30" s="91"/>
      <c r="I30" s="90" t="str">
        <f t="shared" si="1"/>
        <v/>
      </c>
    </row>
    <row r="31" spans="2:9" ht="12.75">
      <c r="B31" s="58" t="s">
        <v>76</v>
      </c>
      <c r="C31" s="89"/>
      <c r="D31" s="90" t="str">
        <f t="shared" si="0"/>
        <v/>
      </c>
      <c r="F31" s="115"/>
      <c r="G31" s="61" t="s">
        <v>72</v>
      </c>
      <c r="H31" s="91"/>
      <c r="I31" s="90" t="str">
        <f t="shared" si="1"/>
        <v/>
      </c>
    </row>
    <row r="32" spans="2:9" ht="12.75">
      <c r="B32" s="58" t="s">
        <v>77</v>
      </c>
      <c r="C32" s="89"/>
      <c r="D32" s="90" t="str">
        <f t="shared" si="0"/>
        <v/>
      </c>
      <c r="F32" s="115" t="s">
        <v>58</v>
      </c>
      <c r="G32" s="59" t="s">
        <v>70</v>
      </c>
      <c r="H32" s="91"/>
      <c r="I32" s="90" t="str">
        <f t="shared" si="1"/>
        <v/>
      </c>
    </row>
    <row r="33" spans="2:9" ht="12.75">
      <c r="B33" s="58" t="s">
        <v>78</v>
      </c>
      <c r="C33" s="89"/>
      <c r="D33" s="90" t="str">
        <f t="shared" si="0"/>
        <v/>
      </c>
      <c r="F33" s="115"/>
      <c r="G33" s="60" t="s">
        <v>71</v>
      </c>
      <c r="H33" s="91"/>
      <c r="I33" s="90" t="str">
        <f t="shared" si="1"/>
        <v/>
      </c>
    </row>
    <row r="34" spans="2:9" ht="12.75">
      <c r="B34" s="58" t="s">
        <v>79</v>
      </c>
      <c r="C34" s="89"/>
      <c r="D34" s="90" t="str">
        <f t="shared" si="0"/>
        <v/>
      </c>
      <c r="F34" s="115"/>
      <c r="G34" s="61" t="s">
        <v>72</v>
      </c>
      <c r="H34" s="91"/>
      <c r="I34" s="90" t="str">
        <f t="shared" si="1"/>
        <v/>
      </c>
    </row>
    <row r="35" spans="2:9" ht="12.75">
      <c r="B35" s="58" t="s">
        <v>80</v>
      </c>
      <c r="C35" s="89"/>
      <c r="D35" s="90" t="str">
        <f t="shared" si="0"/>
        <v/>
      </c>
      <c r="F35" s="115" t="s">
        <v>59</v>
      </c>
      <c r="G35" s="59" t="s">
        <v>70</v>
      </c>
      <c r="H35" s="91"/>
      <c r="I35" s="90" t="str">
        <f t="shared" si="1"/>
        <v/>
      </c>
    </row>
    <row r="36" spans="2:9" ht="12.75">
      <c r="B36" s="58" t="s">
        <v>81</v>
      </c>
      <c r="C36" s="89"/>
      <c r="D36" s="90" t="str">
        <f t="shared" si="0"/>
        <v/>
      </c>
      <c r="F36" s="115"/>
      <c r="G36" s="60" t="s">
        <v>71</v>
      </c>
      <c r="H36" s="91"/>
      <c r="I36" s="90" t="str">
        <f t="shared" si="1"/>
        <v/>
      </c>
    </row>
    <row r="37" spans="2:9" ht="12.75">
      <c r="B37" s="58" t="s">
        <v>82</v>
      </c>
      <c r="C37" s="89"/>
      <c r="D37" s="90" t="str">
        <f t="shared" si="0"/>
        <v/>
      </c>
      <c r="F37" s="115"/>
      <c r="G37" s="61" t="s">
        <v>72</v>
      </c>
      <c r="H37" s="91"/>
      <c r="I37" s="90" t="str">
        <f t="shared" si="1"/>
        <v/>
      </c>
    </row>
  </sheetData>
  <sheetProtection algorithmName="SHA-512" hashValue="UCjGu2ORF/iQF9w0kLgnlll3SqllqIUgxjUFffoyN03MRdkrdmycguIiy2aDvGeVDD6Knq8iHRII+GhDm+3s3Q==" saltValue="jx/UUkM44cn9d2o7Wd7FoA==" spinCount="100000" sheet="1" objects="1" scenarios="1" selectLockedCells="1"/>
  <mergeCells count="12">
    <mergeCell ref="F29:F31"/>
    <mergeCell ref="F32:F34"/>
    <mergeCell ref="F35:F37"/>
    <mergeCell ref="F8:F10"/>
    <mergeCell ref="F11:F13"/>
    <mergeCell ref="F14:F16"/>
    <mergeCell ref="F17:F19"/>
    <mergeCell ref="F7:G7"/>
    <mergeCell ref="B3:I4"/>
    <mergeCell ref="F20:F22"/>
    <mergeCell ref="F23:F25"/>
    <mergeCell ref="F26:F28"/>
  </mergeCells>
  <pageMargins left="0.78740157480314965" right="0.78740157480314965" top="0.78740157480314965" bottom="0.78740157480314965" header="0.51181102362204722" footer="0.51181102362204722"/>
  <pageSetup paperSize="9" orientation="landscape" horizontalDpi="1200" verticalDpi="1200" r:id="rId1"/>
  <headerFooter scaleWithDoc="0">
    <oddHeader>&amp;L&amp;"Arial,Regular"&amp;8&amp;KDC281EInternational Red Cross and Red Crescent Movement &amp;"Arial,Bold"&amp;K01+000I Cash in Emergencies Toolkit</oddHeader>
    <oddFooter>&amp;L&amp;"Arial,Bold"&amp;8Module 5.&amp;"Arial,Regular" Step 1. Sub-step 1. Survey sample calculator template&amp;C&amp;"Arial,Regular"&amp;8&amp;A&amp;R&amp;"Arial,Regular"&amp;8&amp;P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
  <sheetViews>
    <sheetView workbookViewId="0">
      <selection activeCell="I13" sqref="I13:J13"/>
    </sheetView>
  </sheetViews>
  <sheetFormatPr defaultRowHeight="16.5"/>
  <cols>
    <col min="1" max="2" width="18.7109375" style="76" customWidth="1"/>
    <col min="3" max="3" width="2.7109375" style="76" customWidth="1"/>
    <col min="4" max="6" width="18.7109375" style="76" customWidth="1"/>
    <col min="7" max="7" width="2.7109375" style="76" customWidth="1"/>
    <col min="8" max="9" width="18.7109375" style="76" customWidth="1"/>
  </cols>
  <sheetData>
    <row r="1" spans="1:9">
      <c r="A1" s="79" t="s">
        <v>115</v>
      </c>
      <c r="B1" s="79" t="s">
        <v>86</v>
      </c>
      <c r="C1" s="80"/>
      <c r="D1" s="79" t="s">
        <v>113</v>
      </c>
      <c r="E1" s="79" t="s">
        <v>147</v>
      </c>
      <c r="F1" s="79" t="s">
        <v>148</v>
      </c>
      <c r="G1" s="81"/>
      <c r="H1" s="79" t="s">
        <v>114</v>
      </c>
      <c r="I1" s="79" t="s">
        <v>121</v>
      </c>
    </row>
    <row r="2" spans="1:9">
      <c r="A2" s="78" t="s">
        <v>116</v>
      </c>
      <c r="B2" s="78" t="s">
        <v>120</v>
      </c>
      <c r="D2" s="78" t="s">
        <v>117</v>
      </c>
      <c r="E2" s="78" t="s">
        <v>143</v>
      </c>
      <c r="F2" s="78" t="s">
        <v>144</v>
      </c>
      <c r="G2" s="75"/>
      <c r="H2" s="78" t="s">
        <v>118</v>
      </c>
      <c r="I2" s="78" t="s">
        <v>119</v>
      </c>
    </row>
    <row r="3" spans="1:9">
      <c r="A3" s="77">
        <v>0.9</v>
      </c>
      <c r="B3" s="75">
        <v>1.645</v>
      </c>
      <c r="D3" s="92" t="s">
        <v>124</v>
      </c>
      <c r="E3" s="102">
        <f>-NORMSINV(1-D3)</f>
        <v>1.2815515655446006</v>
      </c>
      <c r="F3" s="102">
        <f>-NORMSINV((1-D3)/2)</f>
        <v>1.6448536269514726</v>
      </c>
      <c r="G3" s="75"/>
      <c r="H3" s="92" t="s">
        <v>128</v>
      </c>
      <c r="I3" s="75">
        <v>0.84</v>
      </c>
    </row>
    <row r="4" spans="1:9">
      <c r="A4" s="77">
        <v>0.95</v>
      </c>
      <c r="B4" s="75">
        <v>1.96</v>
      </c>
      <c r="D4" s="92" t="s">
        <v>125</v>
      </c>
      <c r="E4" s="102">
        <f t="shared" ref="E4:E6" si="0">-NORMSINV(1-D4)</f>
        <v>1.6448536269514715</v>
      </c>
      <c r="F4" s="102">
        <f t="shared" ref="F4:F6" si="1">-NORMSINV((1-D4)/2)</f>
        <v>1.9599639845400536</v>
      </c>
      <c r="G4" s="75"/>
      <c r="H4" s="92" t="s">
        <v>124</v>
      </c>
      <c r="I4" s="75">
        <v>1.282</v>
      </c>
    </row>
    <row r="5" spans="1:9">
      <c r="A5" s="77">
        <v>0.99</v>
      </c>
      <c r="B5" s="75">
        <v>2.5760000000000001</v>
      </c>
      <c r="D5" s="93" t="s">
        <v>126</v>
      </c>
      <c r="E5" s="102">
        <f t="shared" si="0"/>
        <v>1.9599639845400536</v>
      </c>
      <c r="F5" s="102">
        <f t="shared" si="1"/>
        <v>2.2414027276049446</v>
      </c>
      <c r="G5" s="75"/>
      <c r="H5" s="92" t="s">
        <v>125</v>
      </c>
      <c r="I5" s="75">
        <v>1.645</v>
      </c>
    </row>
    <row r="6" spans="1:9">
      <c r="D6" s="92" t="s">
        <v>127</v>
      </c>
      <c r="E6" s="102">
        <f t="shared" si="0"/>
        <v>2.3263478740408408</v>
      </c>
      <c r="F6" s="102">
        <f t="shared" si="1"/>
        <v>2.5758293035488999</v>
      </c>
      <c r="G6" s="75"/>
      <c r="H6" s="93" t="s">
        <v>126</v>
      </c>
      <c r="I6" s="75">
        <v>1.96</v>
      </c>
    </row>
    <row r="7" spans="1:9">
      <c r="D7" s="94"/>
      <c r="E7" s="75"/>
      <c r="F7" s="75"/>
      <c r="G7" s="75"/>
      <c r="H7" s="93" t="s">
        <v>129</v>
      </c>
      <c r="I7" s="75">
        <v>2.3199999999999998</v>
      </c>
    </row>
  </sheetData>
  <sheetProtection algorithmName="SHA-512" hashValue="cdoKImWXkBeSVMvgzodY2SQ7tdH3UdVpWJRmhPvEZaLqZ/pWA4Vs8/Ozb+cMoQA3xID83nkxfu1QoZR2dTt+ZA==" saltValue="aCsPvt4aH17F7JYqWDdURQ==" spinCount="100000" sheet="1" objects="1" scenarios="1" selectLockedCells="1" selectUnlockedCells="1"/>
  <sortState ref="A3:B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Welcome</vt:lpstr>
      <vt:lpstr>Plan</vt:lpstr>
      <vt:lpstr>SizeBasic</vt:lpstr>
      <vt:lpstr>SizeCompare</vt:lpstr>
      <vt:lpstr>PropStrat</vt:lpstr>
      <vt:lpstr>Lists</vt:lpstr>
      <vt:lpstr>Alpha_List</vt:lpstr>
      <vt:lpstr>Alpha_List_Start</vt:lpstr>
      <vt:lpstr>Beta_List</vt:lpstr>
      <vt:lpstr>Beta_List_Start</vt:lpstr>
      <vt:lpstr>CI_List</vt:lpstr>
      <vt:lpstr>CI_List_Start</vt:lpstr>
      <vt:lpstr>CL_List</vt:lpstr>
      <vt:lpstr>CL_List_Start</vt:lpstr>
      <vt:lpstr>Zalpha_OneSided_List</vt:lpstr>
      <vt:lpstr>Zalpha_OneSided_List_Start</vt:lpstr>
      <vt:lpstr>Zalpha_TwoSided_List</vt:lpstr>
      <vt:lpstr>Zalpha_TwoSided_List_Start</vt:lpstr>
      <vt:lpstr>Zbeta_List</vt:lpstr>
      <vt:lpstr>Zbeta_List_Start</vt:lpstr>
    </vt:vector>
  </TitlesOfParts>
  <Company>ICRC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Paletta</dc:creator>
  <cp:lastModifiedBy>Claire HOLMAN</cp:lastModifiedBy>
  <cp:lastPrinted>2015-10-13T15:17:02Z</cp:lastPrinted>
  <dcterms:created xsi:type="dcterms:W3CDTF">2014-11-07T12:05:37Z</dcterms:created>
  <dcterms:modified xsi:type="dcterms:W3CDTF">2015-10-21T10:14:45Z</dcterms:modified>
</cp:coreProperties>
</file>