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nesd_000\Desktop\CiE Toolbox translation IFRC CASA PAPES\00 RCM CiE  Caja de Herramientas\5. Module 5 M&amp;E\2 Programme monitoring -ANDY\"/>
    </mc:Choice>
  </mc:AlternateContent>
  <bookViews>
    <workbookView xWindow="120" yWindow="15" windowWidth="20730" windowHeight="11760" activeTab="2"/>
  </bookViews>
  <sheets>
    <sheet name="Base de datos" sheetId="1" r:id="rId1"/>
    <sheet name="Cálculos " sheetId="4" r:id="rId2"/>
    <sheet name="Gráficos" sheetId="2" r:id="rId3"/>
  </sheets>
  <definedNames>
    <definedName name="_xlnm.Print_Area" localSheetId="0">'Base de datos'!$A$1:$AX$201</definedName>
    <definedName name="_xlnm.Print_Titles" localSheetId="0">'Base de datos'!$16:$18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6" i="4" l="1"/>
  <c r="F125" i="4"/>
  <c r="F124" i="4"/>
  <c r="B124" i="4"/>
  <c r="F123" i="4"/>
  <c r="B123" i="4"/>
  <c r="F117" i="4"/>
  <c r="F116" i="4"/>
  <c r="F115" i="4"/>
  <c r="B115" i="4"/>
  <c r="F114" i="4"/>
  <c r="B114" i="4"/>
  <c r="F106" i="4"/>
  <c r="F105" i="4"/>
  <c r="B105" i="4"/>
  <c r="F104" i="4"/>
  <c r="B104" i="4"/>
  <c r="F98" i="4"/>
  <c r="B98" i="4"/>
  <c r="F97" i="4"/>
  <c r="B97" i="4"/>
  <c r="B91" i="4"/>
  <c r="B90" i="4"/>
  <c r="D84" i="4"/>
  <c r="C84" i="4"/>
  <c r="B84" i="4"/>
  <c r="D83" i="4"/>
  <c r="C83" i="4"/>
  <c r="B83" i="4"/>
  <c r="D82" i="4"/>
  <c r="C82" i="4"/>
  <c r="B82" i="4"/>
  <c r="D81" i="4"/>
  <c r="C81" i="4"/>
  <c r="B81" i="4"/>
  <c r="D80" i="4"/>
  <c r="C80" i="4"/>
  <c r="B80" i="4"/>
  <c r="D79" i="4"/>
  <c r="C79" i="4"/>
  <c r="B79" i="4"/>
  <c r="D78" i="4"/>
  <c r="C78" i="4"/>
  <c r="B78" i="4"/>
  <c r="D77" i="4"/>
  <c r="C77" i="4"/>
  <c r="B77" i="4"/>
  <c r="D76" i="4"/>
  <c r="C76" i="4"/>
  <c r="B76" i="4"/>
  <c r="D75" i="4"/>
  <c r="C75" i="4"/>
  <c r="B75" i="4"/>
  <c r="D74" i="4"/>
  <c r="C74" i="4"/>
  <c r="B74" i="4"/>
  <c r="D73" i="4"/>
  <c r="C73" i="4"/>
  <c r="B73" i="4"/>
  <c r="B65" i="4"/>
  <c r="B64" i="4"/>
  <c r="B59" i="4"/>
  <c r="B58" i="4"/>
  <c r="B57" i="4"/>
  <c r="F56" i="4"/>
  <c r="B56" i="4"/>
  <c r="F55" i="4"/>
  <c r="B55" i="4"/>
  <c r="F54" i="4"/>
  <c r="B54" i="4"/>
  <c r="B49" i="4"/>
  <c r="B48" i="4"/>
  <c r="B47" i="4"/>
  <c r="B38" i="4"/>
  <c r="B37" i="4"/>
  <c r="B32" i="4"/>
  <c r="F31" i="4"/>
  <c r="B31" i="4"/>
  <c r="F30" i="4"/>
  <c r="B30" i="4"/>
  <c r="F29" i="4"/>
  <c r="B29" i="4"/>
  <c r="F28" i="4"/>
  <c r="B28" i="4"/>
  <c r="F27" i="4"/>
  <c r="B27" i="4"/>
  <c r="B20" i="4"/>
  <c r="B19" i="4"/>
  <c r="B18" i="4"/>
  <c r="B17" i="4"/>
  <c r="B16" i="4"/>
  <c r="B15" i="4"/>
  <c r="B14" i="4"/>
  <c r="F10" i="4"/>
  <c r="F9" i="4"/>
  <c r="F8" i="4"/>
  <c r="B8" i="4"/>
  <c r="F7" i="4"/>
  <c r="B7" i="4"/>
  <c r="B9" i="4" l="1"/>
  <c r="C8" i="4" s="1"/>
  <c r="F118" i="4"/>
  <c r="G114" i="4" s="1"/>
  <c r="G118" i="4" s="1"/>
  <c r="C15" i="4"/>
  <c r="C19" i="4"/>
  <c r="F99" i="4"/>
  <c r="G97" i="4" s="1"/>
  <c r="G99" i="4" s="1"/>
  <c r="F107" i="4"/>
  <c r="G105" i="4" s="1"/>
  <c r="B116" i="4"/>
  <c r="C115" i="4" s="1"/>
  <c r="C114" i="4"/>
  <c r="C116" i="4" s="1"/>
  <c r="G116" i="4"/>
  <c r="C16" i="4"/>
  <c r="F11" i="4"/>
  <c r="G8" i="4" s="1"/>
  <c r="G7" i="4"/>
  <c r="G11" i="4" s="1"/>
  <c r="G10" i="4"/>
  <c r="C17" i="4"/>
  <c r="B33" i="4"/>
  <c r="C32" i="4" s="1"/>
  <c r="C27" i="4"/>
  <c r="C33" i="4" s="1"/>
  <c r="C29" i="4"/>
  <c r="B60" i="4"/>
  <c r="C55" i="4" s="1"/>
  <c r="C56" i="4"/>
  <c r="G98" i="4"/>
  <c r="B125" i="4"/>
  <c r="C124" i="4" s="1"/>
  <c r="G9" i="4"/>
  <c r="B39" i="4"/>
  <c r="C38" i="4" s="1"/>
  <c r="B92" i="4"/>
  <c r="C91" i="4" s="1"/>
  <c r="C90" i="4"/>
  <c r="C92" i="4" s="1"/>
  <c r="G117" i="4"/>
  <c r="C14" i="4"/>
  <c r="C20" i="4" s="1"/>
  <c r="C18" i="4"/>
  <c r="F32" i="4"/>
  <c r="G29" i="4" s="1"/>
  <c r="B50" i="4"/>
  <c r="C49" i="4" s="1"/>
  <c r="F57" i="4"/>
  <c r="G55" i="4" s="1"/>
  <c r="B66" i="4"/>
  <c r="C65" i="4" s="1"/>
  <c r="C64" i="4"/>
  <c r="C66" i="4" s="1"/>
  <c r="B99" i="4"/>
  <c r="C97" i="4" s="1"/>
  <c r="C99" i="4" s="1"/>
  <c r="B106" i="4"/>
  <c r="C105" i="4" s="1"/>
  <c r="G106" i="4"/>
  <c r="G115" i="4"/>
  <c r="F127" i="4"/>
  <c r="G124" i="4" s="1"/>
  <c r="G126" i="4"/>
  <c r="G123" i="4" l="1"/>
  <c r="G127" i="4" s="1"/>
  <c r="C104" i="4"/>
  <c r="C106" i="4" s="1"/>
  <c r="G27" i="4"/>
  <c r="G32" i="4" s="1"/>
  <c r="C54" i="4"/>
  <c r="C60" i="4" s="1"/>
  <c r="C47" i="4"/>
  <c r="C50" i="4" s="1"/>
  <c r="C30" i="4"/>
  <c r="C58" i="4"/>
  <c r="G56" i="4"/>
  <c r="G125" i="4"/>
  <c r="C59" i="4"/>
  <c r="C31" i="4"/>
  <c r="G30" i="4"/>
  <c r="C57" i="4"/>
  <c r="C28" i="4"/>
  <c r="G28" i="4"/>
  <c r="G54" i="4"/>
  <c r="G57" i="4" s="1"/>
  <c r="G31" i="4"/>
  <c r="C37" i="4"/>
  <c r="C39" i="4" s="1"/>
  <c r="C123" i="4"/>
  <c r="C125" i="4" s="1"/>
  <c r="G104" i="4"/>
  <c r="G107" i="4" s="1"/>
  <c r="C7" i="4"/>
  <c r="C9" i="4" s="1"/>
  <c r="C48" i="4"/>
  <c r="C98" i="4"/>
</calcChain>
</file>

<file path=xl/sharedStrings.xml><?xml version="1.0" encoding="utf-8"?>
<sst xmlns="http://schemas.openxmlformats.org/spreadsheetml/2006/main" count="312" uniqueCount="213">
  <si>
    <t xml:space="preserve"> If no, why not</t>
  </si>
  <si>
    <t xml:space="preserve">Male </t>
  </si>
  <si>
    <t xml:space="preserve">Female </t>
  </si>
  <si>
    <t>6 – 16</t>
  </si>
  <si>
    <t>17 – 35</t>
  </si>
  <si>
    <t>36  – 59</t>
  </si>
  <si>
    <t>60 +</t>
  </si>
  <si>
    <t>6. No</t>
  </si>
  <si>
    <t>1.Yes</t>
  </si>
  <si>
    <t>2. No - it was more</t>
  </si>
  <si>
    <t>3. No - it was less</t>
  </si>
  <si>
    <t>4. I was not told an amount</t>
  </si>
  <si>
    <t>1. The Red Cross/Red Crescent</t>
  </si>
  <si>
    <t>1. Walking</t>
  </si>
  <si>
    <t>2. Bicycle</t>
  </si>
  <si>
    <t>3. Public transport</t>
  </si>
  <si>
    <t>4. Animal</t>
  </si>
  <si>
    <t>5. Private vehicle</t>
  </si>
  <si>
    <t>6. Other means</t>
  </si>
  <si>
    <t>1. Less than 1/</t>
  </si>
  <si>
    <t>2. Between 1/2h and 1 hour</t>
  </si>
  <si>
    <t>3. Between 1h and 1h30</t>
  </si>
  <si>
    <t>4. Between 1h30 and 2 h</t>
  </si>
  <si>
    <t xml:space="preserve">5. More than 2 hours </t>
  </si>
  <si>
    <t xml:space="preserve">1. Yes     </t>
  </si>
  <si>
    <t xml:space="preserve">2. No  </t>
  </si>
  <si>
    <t>1. Less than 20 minutes</t>
  </si>
  <si>
    <t>2. Between 20 – 1 h</t>
  </si>
  <si>
    <t>3. More than 1 h</t>
  </si>
  <si>
    <t>1. You attended a meeting announced by the RC/RC</t>
  </si>
  <si>
    <t>2. Community leaders told you</t>
  </si>
  <si>
    <t>3. Word-of-mouth from the community</t>
  </si>
  <si>
    <t>4. You saw a flyer or a poster</t>
  </si>
  <si>
    <t>5. You received a SMS</t>
  </si>
  <si>
    <t>6. Other</t>
  </si>
  <si>
    <t>1.Yes      If yes, what/why:</t>
  </si>
  <si>
    <t>2. No</t>
  </si>
  <si>
    <t xml:space="preserve">1. Yes </t>
  </si>
  <si>
    <t xml:space="preserve">2. No     </t>
  </si>
  <si>
    <t>2. Community member</t>
  </si>
  <si>
    <t>3. Government official</t>
  </si>
  <si>
    <t>5. Other</t>
  </si>
  <si>
    <t>1. Enough information / Understood programme</t>
  </si>
  <si>
    <t>2. Lacked information / Parts of the programme were not clear</t>
  </si>
  <si>
    <t>3. Received no information</t>
  </si>
  <si>
    <t>1. Good</t>
  </si>
  <si>
    <t>2. Fair</t>
  </si>
  <si>
    <t>3. Poor</t>
  </si>
  <si>
    <t xml:space="preserve">2. No    </t>
  </si>
  <si>
    <t>1. People knew I would have money when I left</t>
  </si>
  <si>
    <t>2. Too many people were around</t>
  </si>
  <si>
    <t>3. No security was present</t>
  </si>
  <si>
    <t>4. I had to travel too far to get here</t>
  </si>
  <si>
    <t>1. Positive</t>
  </si>
  <si>
    <t>2. Negative</t>
  </si>
  <si>
    <t>3. No impact</t>
  </si>
  <si>
    <t>1. It could increase risk of being robbed</t>
  </si>
  <si>
    <t>2. It could increase risk of being killed for money</t>
  </si>
  <si>
    <t>3. It could create tension in your family</t>
  </si>
  <si>
    <t>4. It could create tension in the community</t>
  </si>
  <si>
    <t>1. You came with someone else to receive the cash grant</t>
  </si>
  <si>
    <t>2. You are going to spend the money quickly</t>
  </si>
  <si>
    <t>3. You kept secret that you received a cash grant</t>
  </si>
  <si>
    <t>4. You will put the money in a bank account</t>
  </si>
  <si>
    <t xml:space="preserve">2. No </t>
  </si>
  <si>
    <t>Drop down menu options</t>
  </si>
  <si>
    <t>Count</t>
  </si>
  <si>
    <t>%</t>
  </si>
  <si>
    <t>TOTAL</t>
  </si>
  <si>
    <t xml:space="preserve">1.Yes  </t>
  </si>
  <si>
    <t>SECURITY</t>
  </si>
  <si>
    <t xml:space="preserve">Exit  survey serial number  </t>
  </si>
  <si>
    <t>4. Serivce provider staff</t>
  </si>
  <si>
    <t>1. Red Cross/Red Crescent staff</t>
  </si>
  <si>
    <t>2. Government</t>
  </si>
  <si>
    <t>4. Do not know</t>
  </si>
  <si>
    <t>3. Other organization</t>
  </si>
  <si>
    <t>1. Highly satisfied</t>
  </si>
  <si>
    <t>2. Somewhat satisfied</t>
  </si>
  <si>
    <t>3. Not satisfied</t>
  </si>
  <si>
    <t xml:space="preserve">1.    Pregnant </t>
  </si>
  <si>
    <t xml:space="preserve">2.    Widower / Widow </t>
  </si>
  <si>
    <t xml:space="preserve">3.    Chronic disease </t>
  </si>
  <si>
    <t xml:space="preserve">4.    Handicapped </t>
  </si>
  <si>
    <t xml:space="preserve">5.    Orphan </t>
  </si>
  <si>
    <t>20a</t>
  </si>
  <si>
    <t>21a</t>
  </si>
  <si>
    <t>22a</t>
  </si>
  <si>
    <t>25a</t>
  </si>
  <si>
    <t>28a</t>
  </si>
  <si>
    <t>29a</t>
  </si>
  <si>
    <t>Do not enter data below row 200 - all formulas are set to 200 as the last.  If you want to add more row, insert rows by selecting row 199, and chosing insert.</t>
  </si>
  <si>
    <t xml:space="preserve"> </t>
  </si>
  <si>
    <t xml:space="preserve">
PLANTILLA PARA LA BASE DE DATOS DE LA ENCUESTA DE SALIDA DE LA CONVERSIÓN EN EFECTIVO</t>
  </si>
  <si>
    <t xml:space="preserve">INFORMACIÓN  </t>
  </si>
  <si>
    <t>Fecha de la entrevista</t>
  </si>
  <si>
    <t>Nombre del entrevistado</t>
  </si>
  <si>
    <t>Sexo del beneficiario/entrevistado</t>
  </si>
  <si>
    <t>Edad</t>
  </si>
  <si>
    <t xml:space="preserve">¿Está usted en una de las siguientes condiciones? (seleccione todas las que cumpla) </t>
  </si>
  <si>
    <t>Nombre de la comunidad</t>
  </si>
  <si>
    <t>Nombre del municipio</t>
  </si>
  <si>
    <t>Provincia</t>
  </si>
  <si>
    <t>Nombre del encuestador</t>
  </si>
  <si>
    <t xml:space="preserve">¿Cuántas personas viven en su hogar? </t>
  </si>
  <si>
    <t xml:space="preserve">¿Cuánto dinero ha recibido hoy? </t>
  </si>
  <si>
    <t xml:space="preserve">¿Ha recibido la cantidad que se le dijo que iba a recibir? </t>
  </si>
  <si>
    <t>¿Sabe qué organización le ha entregado el dinero?  (Espere por la respuesta- no dé indicaciones)</t>
  </si>
  <si>
    <t xml:space="preserve">¿Cómo ha llegado hasta aquí hoy? Pregunta abierta/cerrada. Escriba o haga un círculo, según corresponda. </t>
  </si>
  <si>
    <r>
      <t>¿Cuánto ha tardado en llegar?</t>
    </r>
    <r>
      <rPr>
        <b/>
        <sz val="10"/>
        <color theme="1"/>
        <rFont val="Arial"/>
        <family val="2"/>
      </rPr>
      <t xml:space="preserve"> </t>
    </r>
  </si>
  <si>
    <t xml:space="preserve">¿Ha tenido que pagar por transporte para llegar hasta aquí? </t>
  </si>
  <si>
    <t>Escribir aquí cuánto</t>
  </si>
  <si>
    <t xml:space="preserve">¿Cuánto ha tardado en recibir el efectivo?Pregunte: ¿Cuánto tiempo estuvo esperando en la cola? </t>
  </si>
  <si>
    <t xml:space="preserve">¿Cómo supo por primera vez que iba a recibir dinero? </t>
  </si>
  <si>
    <t xml:space="preserve">¿Qué tiene pensado hacer con el dinero que ha recibido?  
Pregunte: ¿Cómo gastará el dinero? 
Están permitidas varias respuestas
</t>
  </si>
  <si>
    <t>1. 1. Vivienda</t>
  </si>
  <si>
    <t>2. Comida y agua</t>
  </si>
  <si>
    <t xml:space="preserve">3. Carbón/madera/gas </t>
  </si>
  <si>
    <t>4. Gastos en educación</t>
  </si>
  <si>
    <t>5. Gastos en salud</t>
  </si>
  <si>
    <t>6. Productos para el hogar</t>
  </si>
  <si>
    <t>7. Productos para el negocio</t>
  </si>
  <si>
    <t xml:space="preserve">8. Productos para agricultura y ganadería </t>
  </si>
  <si>
    <t xml:space="preserve">10. Ayudar a la familia y a los amigos </t>
  </si>
  <si>
    <t>9. Reembolso de la deuda</t>
  </si>
  <si>
    <t>11. Ahorros</t>
  </si>
  <si>
    <t>12. Otros</t>
  </si>
  <si>
    <t xml:space="preserve">¿Hubiera preferido recibir algo distinto?  </t>
  </si>
  <si>
    <t xml:space="preserve">En caso afirmativo, ¿qué hubiera preferido recibir? </t>
  </si>
  <si>
    <t xml:space="preserve">¿Cuán satisfecho está hoy con el personal y los voluntarios?  </t>
  </si>
  <si>
    <t xml:space="preserve">En caso de NO ESTAR SATISFECHO, ¿Por qué no está satisfecho? </t>
  </si>
  <si>
    <t xml:space="preserve">¿Ha tenido que pagar o hacer un favor a alguien para estar en el programa? </t>
  </si>
  <si>
    <t>En caso afirmativo, ¿a quién?</t>
  </si>
  <si>
    <t xml:space="preserve">¿Cómo describiría la información que ha recibido del programa? </t>
  </si>
  <si>
    <t xml:space="preserve">Cómo describiría la organización en el punto de distribución? </t>
  </si>
  <si>
    <t xml:space="preserve">¿Se ha sentido seguro en el punto de distribución? </t>
  </si>
  <si>
    <t xml:space="preserve">En caso negativo, ¿Por qué no? </t>
  </si>
  <si>
    <t>En el mostrador, ¿ha tenido que pagar ningún dinero para obtener su donación en efectivo?</t>
  </si>
  <si>
    <t>¿Cuál es su opinión sobre el Programa de transferencias de efectivo de Cruz Roja? ¿Es positivo, negativo o tendrá ningún impacto?</t>
  </si>
  <si>
    <t>¿Cree que recibir esta donación en efectivo podría afectar de alguna manera su seguridad?</t>
  </si>
  <si>
    <t>¿Ha hecho, o va a hacer algo, para disminuir los riesgos de seguridad que usted cree que podrían derivar de recibir esta donación en efectivo?</t>
  </si>
  <si>
    <t xml:space="preserve">En caso afirmativo, ¿En qué sentido? </t>
  </si>
  <si>
    <t xml:space="preserve">En caso afirmativo, ¿qué has hecho o vas a hacer? </t>
  </si>
  <si>
    <t xml:space="preserve">¿Tiene alguna otra sugerencia sobre lo que podríamos hacer mejor? </t>
  </si>
  <si>
    <t xml:space="preserve">¿Sabe cómo puede hacer llega una queja o dar retroalimentación a Cruz Roja en caso que lo deseara? </t>
  </si>
  <si>
    <t xml:space="preserve">
PROCESO DE CONVERSIÓN EN EFECTIVO
</t>
  </si>
  <si>
    <t>LOCALIDAD Y TRANSPORTE</t>
  </si>
  <si>
    <t xml:space="preserve">CONVENIENCIA DEL PROGRAMA Y DE SEGURIDAD </t>
  </si>
  <si>
    <t>DATOS</t>
  </si>
  <si>
    <t>Demografía entrevistados</t>
  </si>
  <si>
    <t>Sexo</t>
  </si>
  <si>
    <t>Hombre</t>
  </si>
  <si>
    <t>Mujer</t>
  </si>
  <si>
    <t xml:space="preserve">1. Embarazada </t>
  </si>
  <si>
    <t xml:space="preserve">2. Viuda / Viudo </t>
  </si>
  <si>
    <t xml:space="preserve">3. Enfermedad crónica </t>
  </si>
  <si>
    <t xml:space="preserve">4. Con minusvalía  </t>
  </si>
  <si>
    <t xml:space="preserve">5. Huérfano </t>
  </si>
  <si>
    <t xml:space="preserve">Transporte a y desde la distribución </t>
  </si>
  <si>
    <t xml:space="preserve">Proceso de distribución </t>
  </si>
  <si>
    <t xml:space="preserve">CONVENIENCIA DEL PROGRAMA </t>
  </si>
  <si>
    <t xml:space="preserve"> ¿Cómo ha llegado hasta aquí hoy?      </t>
  </si>
  <si>
    <t xml:space="preserve">% de encuestado que dijeron </t>
  </si>
  <si>
    <t>1. Andando</t>
  </si>
  <si>
    <t>2. Bicicleta</t>
  </si>
  <si>
    <t xml:space="preserve">3. Transporte público </t>
  </si>
  <si>
    <t>5.  Vehículo privado</t>
  </si>
  <si>
    <t>6. Otros medios</t>
  </si>
  <si>
    <t xml:space="preserve">1. Sí     </t>
  </si>
  <si>
    <t xml:space="preserve">¿Cuánto ha tardado en llegar? </t>
  </si>
  <si>
    <t xml:space="preserve">1. Menos de 1/2 </t>
  </si>
  <si>
    <t>2. Entre 1/2h y 1 hora</t>
  </si>
  <si>
    <t>3. Entre 1h y 1h30</t>
  </si>
  <si>
    <t>4. Entre 1h30 y 2 h</t>
  </si>
  <si>
    <t xml:space="preserve">5. Más de 2 horas </t>
  </si>
  <si>
    <t xml:space="preserve">¿Cuánto ha tardado en recibir el efectivo? </t>
  </si>
  <si>
    <t>1. Menos de 20 minutos</t>
  </si>
  <si>
    <t>2. Entre 20 – 1 h</t>
  </si>
  <si>
    <t>3. Más de 1 h</t>
  </si>
  <si>
    <t>1. Asistió a una reunión dónde la Cruz Roja lo anunció</t>
  </si>
  <si>
    <t>2. Se lo comunicaron los líderes de la comunidad</t>
  </si>
  <si>
    <t>3. Boca a boca en la comunidad</t>
  </si>
  <si>
    <t>4. Vio un folleto o un poster</t>
  </si>
  <si>
    <t>5. Recibió un SMS</t>
  </si>
  <si>
    <t>6. Otros</t>
  </si>
  <si>
    <t>1.Sí</t>
  </si>
  <si>
    <t>1. Suficiente información/ Entendí el programa</t>
  </si>
  <si>
    <t>2. Falta de información/Partes del programa no estaban claras</t>
  </si>
  <si>
    <t xml:space="preserve">3. No recibí información </t>
  </si>
  <si>
    <t xml:space="preserve">¿Qué tiene pensado hacer con el dinero que ha recibido?  </t>
  </si>
  <si>
    <t>1. Vivienda</t>
  </si>
  <si>
    <t xml:space="preserve">4. Gastos en educación </t>
  </si>
  <si>
    <t>8. Productos para la agricultura y ganadería</t>
  </si>
  <si>
    <t>10. Ayuda a la familia y amigos</t>
  </si>
  <si>
    <t>% Hombres</t>
  </si>
  <si>
    <t>% Mujeres</t>
  </si>
  <si>
    <t>1.Sí      En caso afirmativo, qué/por qué:</t>
  </si>
  <si>
    <t xml:space="preserve">1.Sí </t>
  </si>
  <si>
    <t xml:space="preserve">  ¿Cuál es su opinión sobre el Programa de transferencias de efectivo de Cruz Roja? </t>
  </si>
  <si>
    <t xml:space="preserve">1.Sí  </t>
  </si>
  <si>
    <t>1. Positivo</t>
  </si>
  <si>
    <t>2. Negativo</t>
  </si>
  <si>
    <t>3. Sin impacto</t>
  </si>
  <si>
    <t xml:space="preserve"> ¿Cree que recibir esta donación en efectivo podría afectar de alguna manera su seguridad?</t>
  </si>
  <si>
    <t xml:space="preserve">1. Sí  </t>
  </si>
  <si>
    <t>1. La gente sabía que tendría dinero al salir</t>
  </si>
  <si>
    <t>2. Había demasiada gente alrededor</t>
  </si>
  <si>
    <t>3. 3. No había seguridad</t>
  </si>
  <si>
    <t>4. He tenido que viajar demasiado hasta llegar</t>
  </si>
  <si>
    <t>1. Puede aumentar el riesgo de sufrir un robo</t>
  </si>
  <si>
    <t>2. Puede aumentar el riesgo de ser matado por dinero</t>
  </si>
  <si>
    <t>3. Puede crear tensión en mi familia</t>
  </si>
  <si>
    <t>4. Puede crear tensión en la comunidad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</si>
</sst>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theme="0" tint="-0.14996795556505021"/>
      </right>
      <top style="medium">
        <color auto="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auto="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90">
    <xf numFmtId="0" fontId="0" fillId="0" borderId="0" xfId="0"/>
    <xf numFmtId="0" fontId="2" fillId="0" borderId="1" xfId="0" applyFont="1" applyBorder="1"/>
    <xf numFmtId="0" fontId="5" fillId="0" borderId="1" xfId="0" applyFont="1" applyBorder="1" applyAlignment="1">
      <alignment vertical="top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/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5" fillId="0" borderId="1" xfId="0" quotePrefix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top"/>
    </xf>
    <xf numFmtId="0" fontId="9" fillId="4" borderId="1" xfId="0" applyFont="1" applyFill="1" applyBorder="1" applyAlignment="1">
      <alignment vertical="top" wrapText="1"/>
    </xf>
    <xf numFmtId="0" fontId="9" fillId="4" borderId="1" xfId="0" quotePrefix="1" applyFont="1" applyFill="1" applyBorder="1" applyAlignment="1">
      <alignment vertical="top" wrapText="1"/>
    </xf>
    <xf numFmtId="0" fontId="10" fillId="4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left" vertical="top" wrapText="1"/>
    </xf>
    <xf numFmtId="0" fontId="8" fillId="0" borderId="0" xfId="0" applyFont="1"/>
    <xf numFmtId="0" fontId="1" fillId="2" borderId="1" xfId="0" applyFont="1" applyFill="1" applyBorder="1" applyAlignment="1">
      <alignment horizontal="left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8" fillId="0" borderId="0" xfId="0" applyFont="1" applyAlignment="1"/>
    <xf numFmtId="0" fontId="0" fillId="0" borderId="0" xfId="0" applyAlignment="1">
      <alignment horizontal="center"/>
    </xf>
    <xf numFmtId="0" fontId="8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8" fillId="5" borderId="0" xfId="0" applyFont="1" applyFill="1"/>
    <xf numFmtId="0" fontId="0" fillId="5" borderId="0" xfId="0" applyFill="1"/>
    <xf numFmtId="0" fontId="0" fillId="0" borderId="4" xfId="0" applyBorder="1"/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0" xfId="0" applyFont="1" applyFill="1"/>
    <xf numFmtId="0" fontId="8" fillId="0" borderId="0" xfId="0" applyFon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5" borderId="0" xfId="0" applyFont="1" applyFill="1" applyBorder="1" applyAlignment="1">
      <alignment horizontal="left"/>
    </xf>
    <xf numFmtId="9" fontId="0" fillId="0" borderId="4" xfId="0" applyNumberFormat="1" applyBorder="1" applyAlignment="1">
      <alignment horizontal="center"/>
    </xf>
    <xf numFmtId="9" fontId="0" fillId="0" borderId="4" xfId="0" applyNumberFormat="1" applyBorder="1"/>
    <xf numFmtId="9" fontId="8" fillId="0" borderId="4" xfId="0" applyNumberFormat="1" applyFont="1" applyBorder="1" applyAlignment="1">
      <alignment horizontal="center"/>
    </xf>
    <xf numFmtId="9" fontId="0" fillId="0" borderId="0" xfId="0" applyNumberFormat="1"/>
    <xf numFmtId="0" fontId="11" fillId="4" borderId="3" xfId="0" applyFont="1" applyFill="1" applyBorder="1" applyAlignment="1">
      <alignment vertical="top"/>
    </xf>
    <xf numFmtId="0" fontId="8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0" fillId="0" borderId="0" xfId="0" applyNumberFormat="1" applyBorder="1" applyAlignment="1">
      <alignment horizontal="center"/>
    </xf>
    <xf numFmtId="0" fontId="0" fillId="0" borderId="0" xfId="0" applyBorder="1"/>
    <xf numFmtId="9" fontId="0" fillId="0" borderId="0" xfId="0" applyNumberFormat="1" applyBorder="1" applyAlignment="1">
      <alignment horizontal="center"/>
    </xf>
    <xf numFmtId="9" fontId="0" fillId="0" borderId="4" xfId="1" applyFont="1" applyBorder="1" applyAlignment="1">
      <alignment horizontal="center"/>
    </xf>
    <xf numFmtId="0" fontId="1" fillId="0" borderId="7" xfId="0" applyFont="1" applyBorder="1"/>
    <xf numFmtId="0" fontId="2" fillId="0" borderId="7" xfId="0" applyFont="1" applyBorder="1"/>
    <xf numFmtId="0" fontId="5" fillId="0" borderId="3" xfId="0" applyFont="1" applyFill="1" applyBorder="1" applyAlignment="1">
      <alignment vertical="top"/>
    </xf>
    <xf numFmtId="0" fontId="5" fillId="0" borderId="3" xfId="0" applyFont="1" applyFill="1" applyBorder="1" applyAlignment="1">
      <alignment vertical="top" wrapText="1"/>
    </xf>
    <xf numFmtId="0" fontId="5" fillId="0" borderId="3" xfId="0" quotePrefix="1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0" fontId="13" fillId="0" borderId="8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" fillId="0" borderId="1" xfId="0" applyFont="1" applyBorder="1" applyProtection="1"/>
    <xf numFmtId="0" fontId="7" fillId="6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7" fillId="6" borderId="9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1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C28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226"/>
  <sheetViews>
    <sheetView view="pageLayout" topLeftCell="A24" zoomScale="125" zoomScaleNormal="125" zoomScaleSheetLayoutView="100" zoomScalePageLayoutView="125" workbookViewId="0">
      <selection activeCell="AA24" sqref="AA24"/>
    </sheetView>
  </sheetViews>
  <sheetFormatPr defaultColWidth="8.85546875" defaultRowHeight="13.5" thickBottom="1" x14ac:dyDescent="0.25"/>
  <cols>
    <col min="1" max="2" width="8.85546875" style="3"/>
    <col min="3" max="3" width="12.140625" style="3" customWidth="1"/>
    <col min="4" max="4" width="12.85546875" style="3" customWidth="1"/>
    <col min="5" max="5" width="8.85546875" style="3"/>
    <col min="6" max="6" width="14.42578125" style="3" customWidth="1"/>
    <col min="7" max="7" width="10.42578125" style="3" customWidth="1"/>
    <col min="8" max="8" width="11.42578125" style="3" customWidth="1"/>
    <col min="9" max="10" width="8.85546875" style="3"/>
    <col min="11" max="11" width="10.5703125" style="3" customWidth="1"/>
    <col min="12" max="12" width="10.42578125" style="3" customWidth="1"/>
    <col min="13" max="13" width="11.7109375" style="3" customWidth="1"/>
    <col min="14" max="14" width="11.42578125" style="3" customWidth="1"/>
    <col min="15" max="15" width="13.42578125" style="4" customWidth="1"/>
    <col min="16" max="16" width="21.42578125" style="3" customWidth="1"/>
    <col min="17" max="18" width="8.85546875" style="3"/>
    <col min="19" max="19" width="17.42578125" style="3" customWidth="1"/>
    <col min="20" max="20" width="23.7109375" style="3" customWidth="1"/>
    <col min="21" max="22" width="8.140625" style="3" customWidth="1"/>
    <col min="23" max="23" width="10.140625" style="3" customWidth="1"/>
    <col min="24" max="24" width="9.42578125" style="3" customWidth="1"/>
    <col min="25" max="25" width="9.85546875" style="3" customWidth="1"/>
    <col min="26" max="26" width="8.140625" style="3" customWidth="1"/>
    <col min="27" max="27" width="9.42578125" style="3" customWidth="1"/>
    <col min="28" max="28" width="9" style="3" customWidth="1"/>
    <col min="29" max="30" width="8.140625" style="3" customWidth="1"/>
    <col min="31" max="31" width="10.7109375" style="3" customWidth="1"/>
    <col min="32" max="32" width="8.140625" style="3" customWidth="1"/>
    <col min="33" max="34" width="12.85546875" style="3" customWidth="1"/>
    <col min="35" max="35" width="8.85546875" style="3"/>
    <col min="36" max="36" width="10.7109375" style="3" customWidth="1"/>
    <col min="37" max="37" width="12.28515625" style="3" customWidth="1"/>
    <col min="38" max="38" width="11.7109375" style="3" customWidth="1"/>
    <col min="39" max="39" width="12" style="3" customWidth="1"/>
    <col min="40" max="41" width="8.85546875" style="3"/>
    <col min="42" max="42" width="12.85546875" style="3" customWidth="1"/>
    <col min="43" max="43" width="8.85546875" style="3"/>
    <col min="44" max="44" width="10.5703125" style="3" customWidth="1"/>
    <col min="45" max="45" width="8.85546875" style="3"/>
    <col min="46" max="46" width="15.140625" style="3" customWidth="1"/>
    <col min="47" max="47" width="15.85546875" style="3" customWidth="1"/>
    <col min="48" max="48" width="19.7109375" style="3" customWidth="1"/>
    <col min="49" max="49" width="12" style="3" customWidth="1"/>
    <col min="50" max="50" width="12.7109375" style="3" customWidth="1"/>
    <col min="51" max="16384" width="8.85546875" style="3"/>
  </cols>
  <sheetData>
    <row r="1" spans="1:51" ht="98.25" customHeight="1" thickBot="1" x14ac:dyDescent="0.25">
      <c r="A1" s="68" t="s">
        <v>93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2"/>
      <c r="AY1" s="54"/>
    </row>
    <row r="2" spans="1:51" s="1" customFormat="1" ht="39.75" customHeight="1" thickBot="1" x14ac:dyDescent="0.25">
      <c r="A2" s="83" t="s">
        <v>94</v>
      </c>
      <c r="B2" s="84"/>
      <c r="C2" s="84"/>
      <c r="D2" s="84"/>
      <c r="E2" s="84"/>
      <c r="F2" s="84"/>
      <c r="G2" s="84"/>
      <c r="H2" s="84"/>
      <c r="I2" s="84"/>
      <c r="J2" s="84"/>
      <c r="K2" s="85"/>
      <c r="L2" s="78" t="s">
        <v>145</v>
      </c>
      <c r="M2" s="79"/>
      <c r="N2" s="80"/>
      <c r="O2" s="81" t="s">
        <v>146</v>
      </c>
      <c r="P2" s="82"/>
      <c r="Q2" s="82"/>
      <c r="R2" s="82"/>
      <c r="S2" s="64"/>
      <c r="T2" s="73" t="s">
        <v>147</v>
      </c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5"/>
      <c r="AY2" s="55"/>
    </row>
    <row r="3" spans="1:51" s="2" customFormat="1" ht="17.25" hidden="1" customHeight="1" thickBot="1" x14ac:dyDescent="0.3">
      <c r="A3" s="21"/>
      <c r="B3" s="76" t="s">
        <v>65</v>
      </c>
      <c r="C3" s="56"/>
      <c r="D3" s="57" t="s">
        <v>1</v>
      </c>
      <c r="E3" s="58" t="s">
        <v>3</v>
      </c>
      <c r="F3" s="57" t="s">
        <v>80</v>
      </c>
      <c r="G3" s="56"/>
      <c r="H3" s="56"/>
      <c r="I3" s="56"/>
      <c r="J3" s="56"/>
      <c r="K3" s="56"/>
      <c r="L3" s="59"/>
      <c r="M3" s="57" t="s">
        <v>8</v>
      </c>
      <c r="N3" s="57" t="s">
        <v>12</v>
      </c>
      <c r="O3" s="60" t="s">
        <v>13</v>
      </c>
      <c r="P3" s="57" t="s">
        <v>19</v>
      </c>
      <c r="Q3" s="60" t="s">
        <v>24</v>
      </c>
      <c r="R3" s="22"/>
      <c r="S3" s="57" t="s">
        <v>26</v>
      </c>
      <c r="T3" s="57" t="s">
        <v>29</v>
      </c>
      <c r="U3" s="57">
        <v>1</v>
      </c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 t="s">
        <v>35</v>
      </c>
      <c r="AH3" s="57"/>
      <c r="AI3" s="57" t="s">
        <v>77</v>
      </c>
      <c r="AJ3" s="57"/>
      <c r="AK3" s="57" t="s">
        <v>37</v>
      </c>
      <c r="AL3" s="57" t="s">
        <v>73</v>
      </c>
      <c r="AM3" s="57" t="s">
        <v>42</v>
      </c>
      <c r="AN3" s="57" t="s">
        <v>45</v>
      </c>
      <c r="AO3" s="57" t="s">
        <v>37</v>
      </c>
      <c r="AP3" s="57" t="s">
        <v>49</v>
      </c>
      <c r="AQ3" s="57" t="s">
        <v>37</v>
      </c>
      <c r="AR3" s="57" t="s">
        <v>53</v>
      </c>
      <c r="AS3" s="57" t="s">
        <v>37</v>
      </c>
      <c r="AT3" s="57" t="s">
        <v>56</v>
      </c>
      <c r="AU3" s="57" t="s">
        <v>37</v>
      </c>
      <c r="AV3" s="60" t="s">
        <v>60</v>
      </c>
      <c r="AW3" s="22"/>
      <c r="AX3" s="57" t="s">
        <v>37</v>
      </c>
    </row>
    <row r="4" spans="1:51" s="2" customFormat="1" ht="17.25" hidden="1" customHeight="1" thickBot="1" x14ac:dyDescent="0.3">
      <c r="A4" s="21"/>
      <c r="B4" s="76"/>
      <c r="C4" s="7"/>
      <c r="D4" s="6" t="s">
        <v>2</v>
      </c>
      <c r="E4" s="8" t="s">
        <v>4</v>
      </c>
      <c r="F4" s="6" t="s">
        <v>81</v>
      </c>
      <c r="G4" s="7"/>
      <c r="H4" s="7"/>
      <c r="I4" s="7"/>
      <c r="J4" s="7"/>
      <c r="K4" s="7"/>
      <c r="L4" s="9"/>
      <c r="M4" s="6" t="s">
        <v>9</v>
      </c>
      <c r="N4" s="6" t="s">
        <v>74</v>
      </c>
      <c r="O4" s="10" t="s">
        <v>14</v>
      </c>
      <c r="P4" s="6" t="s">
        <v>20</v>
      </c>
      <c r="Q4" s="10" t="s">
        <v>25</v>
      </c>
      <c r="S4" s="6" t="s">
        <v>27</v>
      </c>
      <c r="T4" s="6" t="s">
        <v>30</v>
      </c>
      <c r="U4" s="6">
        <v>0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 t="s">
        <v>36</v>
      </c>
      <c r="AH4" s="6"/>
      <c r="AI4" s="6" t="s">
        <v>78</v>
      </c>
      <c r="AJ4" s="6"/>
      <c r="AK4" s="6" t="s">
        <v>38</v>
      </c>
      <c r="AL4" s="6" t="s">
        <v>39</v>
      </c>
      <c r="AM4" s="6" t="s">
        <v>43</v>
      </c>
      <c r="AN4" s="6" t="s">
        <v>46</v>
      </c>
      <c r="AO4" s="6" t="s">
        <v>48</v>
      </c>
      <c r="AP4" s="6" t="s">
        <v>50</v>
      </c>
      <c r="AQ4" s="6" t="s">
        <v>36</v>
      </c>
      <c r="AR4" s="6" t="s">
        <v>54</v>
      </c>
      <c r="AS4" s="6" t="s">
        <v>25</v>
      </c>
      <c r="AT4" s="6" t="s">
        <v>57</v>
      </c>
      <c r="AU4" s="6" t="s">
        <v>38</v>
      </c>
      <c r="AV4" s="10" t="s">
        <v>61</v>
      </c>
      <c r="AX4" s="6" t="s">
        <v>64</v>
      </c>
    </row>
    <row r="5" spans="1:51" s="2" customFormat="1" ht="17.25" hidden="1" customHeight="1" thickBot="1" x14ac:dyDescent="0.3">
      <c r="A5" s="21"/>
      <c r="B5" s="76"/>
      <c r="C5" s="7"/>
      <c r="D5" s="6"/>
      <c r="E5" s="8" t="s">
        <v>5</v>
      </c>
      <c r="F5" s="6" t="s">
        <v>82</v>
      </c>
      <c r="G5" s="7"/>
      <c r="H5" s="7"/>
      <c r="I5" s="7"/>
      <c r="J5" s="7"/>
      <c r="K5" s="7"/>
      <c r="L5" s="9"/>
      <c r="M5" s="6" t="s">
        <v>10</v>
      </c>
      <c r="N5" s="6" t="s">
        <v>76</v>
      </c>
      <c r="O5" s="10" t="s">
        <v>15</v>
      </c>
      <c r="P5" s="6" t="s">
        <v>21</v>
      </c>
      <c r="Q5" s="10"/>
      <c r="S5" s="6" t="s">
        <v>28</v>
      </c>
      <c r="T5" s="6" t="s">
        <v>31</v>
      </c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 t="s">
        <v>79</v>
      </c>
      <c r="AJ5" s="6"/>
      <c r="AK5" s="6"/>
      <c r="AL5" s="6" t="s">
        <v>40</v>
      </c>
      <c r="AM5" s="6" t="s">
        <v>44</v>
      </c>
      <c r="AN5" s="6" t="s">
        <v>47</v>
      </c>
      <c r="AO5" s="6"/>
      <c r="AP5" s="6" t="s">
        <v>51</v>
      </c>
      <c r="AQ5" s="6"/>
      <c r="AR5" s="6" t="s">
        <v>55</v>
      </c>
      <c r="AS5" s="6"/>
      <c r="AT5" s="6" t="s">
        <v>58</v>
      </c>
      <c r="AU5" s="6"/>
      <c r="AV5" s="10" t="s">
        <v>62</v>
      </c>
      <c r="AX5" s="6"/>
    </row>
    <row r="6" spans="1:51" s="2" customFormat="1" ht="17.25" hidden="1" customHeight="1" thickBot="1" x14ac:dyDescent="0.3">
      <c r="A6" s="21"/>
      <c r="B6" s="76"/>
      <c r="C6" s="7"/>
      <c r="D6" s="6"/>
      <c r="E6" s="8" t="s">
        <v>6</v>
      </c>
      <c r="F6" s="6" t="s">
        <v>83</v>
      </c>
      <c r="G6" s="7"/>
      <c r="H6" s="7"/>
      <c r="I6" s="7"/>
      <c r="J6" s="7"/>
      <c r="K6" s="7"/>
      <c r="L6" s="9"/>
      <c r="M6" s="6" t="s">
        <v>11</v>
      </c>
      <c r="N6" s="6" t="s">
        <v>75</v>
      </c>
      <c r="O6" s="10" t="s">
        <v>16</v>
      </c>
      <c r="P6" s="6" t="s">
        <v>22</v>
      </c>
      <c r="Q6" s="10"/>
      <c r="S6" s="6"/>
      <c r="T6" s="6" t="s">
        <v>32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 t="s">
        <v>72</v>
      </c>
      <c r="AM6" s="6"/>
      <c r="AN6" s="6"/>
      <c r="AO6" s="6"/>
      <c r="AP6" s="6" t="s">
        <v>52</v>
      </c>
      <c r="AQ6" s="6"/>
      <c r="AR6" s="6"/>
      <c r="AS6" s="6"/>
      <c r="AT6" s="6" t="s">
        <v>59</v>
      </c>
      <c r="AU6" s="6"/>
      <c r="AV6" s="10" t="s">
        <v>63</v>
      </c>
      <c r="AX6" s="6"/>
    </row>
    <row r="7" spans="1:51" s="2" customFormat="1" ht="17.25" hidden="1" customHeight="1" thickBot="1" x14ac:dyDescent="0.3">
      <c r="A7" s="21"/>
      <c r="B7" s="76"/>
      <c r="C7" s="7"/>
      <c r="D7" s="6"/>
      <c r="E7" s="8"/>
      <c r="F7" s="6" t="s">
        <v>84</v>
      </c>
      <c r="G7" s="7"/>
      <c r="H7" s="7"/>
      <c r="I7" s="7"/>
      <c r="J7" s="7"/>
      <c r="K7" s="7"/>
      <c r="L7" s="9"/>
      <c r="M7" s="7"/>
      <c r="N7" s="6"/>
      <c r="O7" s="10" t="s">
        <v>17</v>
      </c>
      <c r="P7" s="6" t="s">
        <v>23</v>
      </c>
      <c r="Q7" s="10"/>
      <c r="S7" s="6"/>
      <c r="T7" s="6" t="s">
        <v>33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 t="s">
        <v>41</v>
      </c>
      <c r="AM7" s="6"/>
      <c r="AN7" s="6"/>
      <c r="AO7" s="6"/>
      <c r="AP7" s="6" t="s">
        <v>41</v>
      </c>
      <c r="AQ7" s="6"/>
      <c r="AR7" s="6"/>
      <c r="AS7" s="6"/>
      <c r="AT7" s="6" t="s">
        <v>41</v>
      </c>
      <c r="AU7" s="6"/>
      <c r="AV7" s="10" t="s">
        <v>41</v>
      </c>
      <c r="AX7" s="6"/>
    </row>
    <row r="8" spans="1:51" s="2" customFormat="1" ht="17.25" hidden="1" customHeight="1" thickBot="1" x14ac:dyDescent="0.3">
      <c r="A8" s="21"/>
      <c r="B8" s="76"/>
      <c r="C8" s="7"/>
      <c r="D8" s="6"/>
      <c r="E8" s="8"/>
      <c r="F8" s="6" t="s">
        <v>7</v>
      </c>
      <c r="G8" s="7"/>
      <c r="H8" s="7"/>
      <c r="I8" s="7"/>
      <c r="J8" s="7"/>
      <c r="K8" s="7"/>
      <c r="L8" s="9"/>
      <c r="M8" s="7"/>
      <c r="N8" s="6"/>
      <c r="O8" s="10" t="s">
        <v>18</v>
      </c>
      <c r="P8" s="6"/>
      <c r="Q8" s="10"/>
      <c r="S8" s="6"/>
      <c r="T8" s="6" t="s">
        <v>34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10"/>
      <c r="AX8" s="6"/>
    </row>
    <row r="9" spans="1:51" s="2" customFormat="1" ht="17.25" hidden="1" customHeight="1" thickBot="1" x14ac:dyDescent="0.3">
      <c r="A9" s="21"/>
      <c r="B9" s="76"/>
      <c r="C9" s="7"/>
      <c r="D9" s="6"/>
      <c r="E9" s="8"/>
      <c r="F9" s="6"/>
      <c r="G9" s="7"/>
      <c r="H9" s="7"/>
      <c r="I9" s="7"/>
      <c r="J9" s="7"/>
      <c r="K9" s="7"/>
      <c r="L9" s="9"/>
      <c r="M9" s="7"/>
      <c r="N9" s="6"/>
      <c r="O9" s="10"/>
      <c r="P9" s="6"/>
      <c r="Q9" s="10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10"/>
      <c r="AX9" s="6"/>
    </row>
    <row r="10" spans="1:51" s="2" customFormat="1" ht="17.25" hidden="1" customHeight="1" thickBot="1" x14ac:dyDescent="0.3">
      <c r="A10" s="21"/>
      <c r="B10" s="76"/>
      <c r="C10" s="7"/>
      <c r="D10" s="6"/>
      <c r="E10" s="8"/>
      <c r="F10" s="6"/>
      <c r="G10" s="7"/>
      <c r="H10" s="7"/>
      <c r="I10" s="7"/>
      <c r="J10" s="7"/>
      <c r="K10" s="7"/>
      <c r="L10" s="9"/>
      <c r="M10" s="7"/>
      <c r="N10" s="6"/>
      <c r="O10" s="10"/>
      <c r="P10" s="6"/>
      <c r="Q10" s="10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10"/>
      <c r="AX10" s="6"/>
    </row>
    <row r="11" spans="1:51" s="2" customFormat="1" ht="17.25" hidden="1" customHeight="1" thickBot="1" x14ac:dyDescent="0.3">
      <c r="A11" s="21"/>
      <c r="B11" s="76"/>
      <c r="C11" s="7"/>
      <c r="D11" s="6"/>
      <c r="E11" s="8"/>
      <c r="F11" s="6"/>
      <c r="G11" s="7"/>
      <c r="H11" s="7"/>
      <c r="I11" s="7"/>
      <c r="J11" s="7"/>
      <c r="K11" s="7"/>
      <c r="L11" s="9"/>
      <c r="M11" s="7"/>
      <c r="N11" s="6"/>
      <c r="O11" s="10"/>
      <c r="P11" s="6"/>
      <c r="Q11" s="10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10"/>
      <c r="AX11" s="6"/>
    </row>
    <row r="12" spans="1:51" s="2" customFormat="1" ht="17.25" hidden="1" customHeight="1" thickBot="1" x14ac:dyDescent="0.3">
      <c r="A12" s="21"/>
      <c r="B12" s="76"/>
      <c r="C12" s="7"/>
      <c r="D12" s="6"/>
      <c r="E12" s="8"/>
      <c r="F12" s="6"/>
      <c r="G12" s="7"/>
      <c r="H12" s="7"/>
      <c r="I12" s="7"/>
      <c r="J12" s="7"/>
      <c r="K12" s="7"/>
      <c r="L12" s="9"/>
      <c r="M12" s="7"/>
      <c r="N12" s="6"/>
      <c r="O12" s="10"/>
      <c r="P12" s="6"/>
      <c r="Q12" s="10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10"/>
      <c r="AX12" s="6"/>
    </row>
    <row r="13" spans="1:51" s="2" customFormat="1" ht="17.25" hidden="1" customHeight="1" thickBot="1" x14ac:dyDescent="0.3">
      <c r="A13" s="21"/>
      <c r="B13" s="76"/>
      <c r="C13" s="7"/>
      <c r="D13" s="6"/>
      <c r="E13" s="8"/>
      <c r="F13" s="6"/>
      <c r="G13" s="7"/>
      <c r="H13" s="7"/>
      <c r="I13" s="7"/>
      <c r="J13" s="7"/>
      <c r="K13" s="7"/>
      <c r="L13" s="9"/>
      <c r="M13" s="7"/>
      <c r="N13" s="6"/>
      <c r="O13" s="10"/>
      <c r="P13" s="6"/>
      <c r="Q13" s="10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10"/>
      <c r="AX13" s="6"/>
    </row>
    <row r="14" spans="1:51" s="2" customFormat="1" ht="17.25" hidden="1" customHeight="1" thickBot="1" x14ac:dyDescent="0.3">
      <c r="A14" s="22"/>
      <c r="B14" s="77"/>
      <c r="C14" s="7"/>
      <c r="D14" s="6"/>
      <c r="E14" s="8"/>
      <c r="F14" s="6"/>
      <c r="G14" s="7"/>
      <c r="H14" s="7"/>
      <c r="I14" s="7"/>
      <c r="J14" s="7"/>
      <c r="K14" s="7"/>
      <c r="L14" s="9"/>
      <c r="M14" s="7"/>
      <c r="N14" s="6"/>
      <c r="O14" s="10"/>
      <c r="P14" s="6"/>
      <c r="Q14" s="10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10"/>
      <c r="AX14" s="6"/>
    </row>
    <row r="15" spans="1:51" s="14" customFormat="1" ht="17.25" customHeight="1" thickBot="1" x14ac:dyDescent="0.3">
      <c r="A15" s="47" t="s">
        <v>91</v>
      </c>
      <c r="B15" s="13"/>
      <c r="D15" s="15"/>
      <c r="E15" s="16"/>
      <c r="F15" s="15"/>
      <c r="L15" s="17"/>
      <c r="N15" s="15"/>
      <c r="O15" s="18"/>
      <c r="P15" s="15"/>
      <c r="Q15" s="18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8"/>
      <c r="AX15" s="15"/>
    </row>
    <row r="16" spans="1:51" s="11" customFormat="1" ht="12.75" customHeight="1" thickBot="1" x14ac:dyDescent="0.3">
      <c r="A16" s="11">
        <v>0</v>
      </c>
      <c r="B16" s="11">
        <v>1</v>
      </c>
      <c r="C16" s="11">
        <v>2</v>
      </c>
      <c r="D16" s="11">
        <v>3</v>
      </c>
      <c r="E16" s="12">
        <v>4</v>
      </c>
      <c r="F16" s="12">
        <v>5</v>
      </c>
      <c r="G16" s="12">
        <v>6</v>
      </c>
      <c r="H16" s="12">
        <v>7</v>
      </c>
      <c r="I16" s="12">
        <v>8</v>
      </c>
      <c r="J16" s="12">
        <v>9</v>
      </c>
      <c r="K16" s="12">
        <v>10</v>
      </c>
      <c r="L16" s="12">
        <v>11</v>
      </c>
      <c r="M16" s="12">
        <v>12</v>
      </c>
      <c r="N16" s="12">
        <v>13</v>
      </c>
      <c r="O16" s="12">
        <v>14</v>
      </c>
      <c r="P16" s="12">
        <v>15</v>
      </c>
      <c r="Q16" s="12">
        <v>16</v>
      </c>
      <c r="R16" s="12">
        <v>16</v>
      </c>
      <c r="S16" s="12">
        <v>17</v>
      </c>
      <c r="T16" s="12">
        <v>18</v>
      </c>
      <c r="U16" s="86">
        <v>19</v>
      </c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8"/>
      <c r="AG16" s="12">
        <v>20</v>
      </c>
      <c r="AH16" s="12" t="s">
        <v>85</v>
      </c>
      <c r="AI16" s="12">
        <v>21</v>
      </c>
      <c r="AJ16" s="12" t="s">
        <v>86</v>
      </c>
      <c r="AK16" s="12">
        <v>22</v>
      </c>
      <c r="AL16" s="12" t="s">
        <v>87</v>
      </c>
      <c r="AM16" s="12">
        <v>23</v>
      </c>
      <c r="AN16" s="12">
        <v>24</v>
      </c>
      <c r="AO16" s="12">
        <v>25</v>
      </c>
      <c r="AP16" s="12" t="s">
        <v>88</v>
      </c>
      <c r="AQ16" s="12">
        <v>26</v>
      </c>
      <c r="AR16" s="12">
        <v>27</v>
      </c>
      <c r="AS16" s="12">
        <v>28</v>
      </c>
      <c r="AT16" s="12" t="s">
        <v>89</v>
      </c>
      <c r="AU16" s="12">
        <v>29</v>
      </c>
      <c r="AV16" s="12" t="s">
        <v>90</v>
      </c>
      <c r="AW16" s="12">
        <v>30</v>
      </c>
      <c r="AX16" s="12">
        <v>31</v>
      </c>
    </row>
    <row r="17" spans="1:50" s="11" customFormat="1" ht="38.25" customHeight="1" thickBot="1" x14ac:dyDescent="0.3">
      <c r="E17" s="12"/>
      <c r="F17" s="12"/>
      <c r="G17" s="12"/>
      <c r="H17" s="12"/>
      <c r="I17" s="12"/>
      <c r="J17" s="12"/>
      <c r="K17" s="12"/>
      <c r="L17" s="12"/>
      <c r="N17" s="12"/>
      <c r="P17" s="12"/>
      <c r="S17" s="12"/>
      <c r="T17" s="12"/>
      <c r="U17" s="70" t="s">
        <v>114</v>
      </c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0" s="65" customFormat="1" ht="150" customHeight="1" thickBot="1" x14ac:dyDescent="0.3">
      <c r="A18" s="23" t="s">
        <v>71</v>
      </c>
      <c r="B18" s="23" t="s">
        <v>95</v>
      </c>
      <c r="C18" s="23" t="s">
        <v>96</v>
      </c>
      <c r="D18" s="23" t="s">
        <v>97</v>
      </c>
      <c r="E18" s="65" t="s">
        <v>98</v>
      </c>
      <c r="F18" s="23" t="s">
        <v>99</v>
      </c>
      <c r="G18" s="23" t="s">
        <v>100</v>
      </c>
      <c r="H18" s="23" t="s">
        <v>101</v>
      </c>
      <c r="I18" s="23" t="s">
        <v>102</v>
      </c>
      <c r="J18" s="23" t="s">
        <v>103</v>
      </c>
      <c r="K18" s="66" t="s">
        <v>104</v>
      </c>
      <c r="L18" s="23" t="s">
        <v>105</v>
      </c>
      <c r="M18" s="66" t="s">
        <v>106</v>
      </c>
      <c r="N18" s="23" t="s">
        <v>107</v>
      </c>
      <c r="O18" s="23" t="s">
        <v>108</v>
      </c>
      <c r="P18" s="23" t="s">
        <v>109</v>
      </c>
      <c r="Q18" s="23" t="s">
        <v>110</v>
      </c>
      <c r="R18" s="23" t="s">
        <v>111</v>
      </c>
      <c r="S18" s="23" t="s">
        <v>112</v>
      </c>
      <c r="T18" s="23" t="s">
        <v>113</v>
      </c>
      <c r="U18" s="23" t="s">
        <v>115</v>
      </c>
      <c r="V18" s="23" t="s">
        <v>116</v>
      </c>
      <c r="W18" s="23" t="s">
        <v>117</v>
      </c>
      <c r="X18" s="23" t="s">
        <v>118</v>
      </c>
      <c r="Y18" s="23" t="s">
        <v>119</v>
      </c>
      <c r="Z18" s="23" t="s">
        <v>120</v>
      </c>
      <c r="AA18" s="23" t="s">
        <v>121</v>
      </c>
      <c r="AB18" s="23" t="s">
        <v>122</v>
      </c>
      <c r="AC18" s="23" t="s">
        <v>124</v>
      </c>
      <c r="AD18" s="23" t="s">
        <v>123</v>
      </c>
      <c r="AE18" s="23" t="s">
        <v>125</v>
      </c>
      <c r="AF18" s="23" t="s">
        <v>126</v>
      </c>
      <c r="AG18" s="23" t="s">
        <v>127</v>
      </c>
      <c r="AH18" s="23" t="s">
        <v>128</v>
      </c>
      <c r="AI18" s="23" t="s">
        <v>129</v>
      </c>
      <c r="AJ18" s="23" t="s">
        <v>130</v>
      </c>
      <c r="AK18" s="23" t="s">
        <v>131</v>
      </c>
      <c r="AL18" s="23" t="s">
        <v>132</v>
      </c>
      <c r="AM18" s="23" t="s">
        <v>133</v>
      </c>
      <c r="AN18" s="23" t="s">
        <v>134</v>
      </c>
      <c r="AO18" s="23" t="s">
        <v>135</v>
      </c>
      <c r="AP18" s="23" t="s">
        <v>136</v>
      </c>
      <c r="AQ18" s="23" t="s">
        <v>137</v>
      </c>
      <c r="AR18" s="23" t="s">
        <v>138</v>
      </c>
      <c r="AS18" s="23" t="s">
        <v>139</v>
      </c>
      <c r="AT18" s="23" t="s">
        <v>141</v>
      </c>
      <c r="AU18" s="23" t="s">
        <v>140</v>
      </c>
      <c r="AV18" s="23" t="s">
        <v>142</v>
      </c>
      <c r="AW18" s="23" t="s">
        <v>143</v>
      </c>
      <c r="AX18" s="23" t="s">
        <v>144</v>
      </c>
    </row>
    <row r="19" spans="1:50" ht="18.75" customHeight="1" thickBot="1" x14ac:dyDescent="0.25">
      <c r="S19" s="89"/>
      <c r="AL19" s="63"/>
    </row>
    <row r="200" spans="15:15" s="5" customFormat="1" thickBot="1" x14ac:dyDescent="0.25">
      <c r="O200" s="20"/>
    </row>
    <row r="201" spans="15:15" s="5" customFormat="1" thickBot="1" x14ac:dyDescent="0.25">
      <c r="O201" s="20"/>
    </row>
    <row r="202" spans="15:15" s="5" customFormat="1" thickBot="1" x14ac:dyDescent="0.25">
      <c r="O202" s="20"/>
    </row>
    <row r="203" spans="15:15" s="5" customFormat="1" thickBot="1" x14ac:dyDescent="0.25">
      <c r="O203" s="20"/>
    </row>
    <row r="204" spans="15:15" s="5" customFormat="1" thickBot="1" x14ac:dyDescent="0.25">
      <c r="O204" s="20"/>
    </row>
    <row r="205" spans="15:15" s="5" customFormat="1" thickBot="1" x14ac:dyDescent="0.25">
      <c r="O205" s="20"/>
    </row>
    <row r="206" spans="15:15" s="5" customFormat="1" thickBot="1" x14ac:dyDescent="0.25">
      <c r="O206" s="20"/>
    </row>
    <row r="207" spans="15:15" s="5" customFormat="1" thickBot="1" x14ac:dyDescent="0.25">
      <c r="O207" s="20"/>
    </row>
    <row r="208" spans="15:15" s="5" customFormat="1" thickBot="1" x14ac:dyDescent="0.25">
      <c r="O208" s="20"/>
    </row>
    <row r="209" spans="15:15" s="5" customFormat="1" thickBot="1" x14ac:dyDescent="0.25">
      <c r="O209" s="20"/>
    </row>
    <row r="210" spans="15:15" s="5" customFormat="1" thickBot="1" x14ac:dyDescent="0.25">
      <c r="O210" s="20"/>
    </row>
    <row r="211" spans="15:15" s="5" customFormat="1" thickBot="1" x14ac:dyDescent="0.25">
      <c r="O211" s="20"/>
    </row>
    <row r="212" spans="15:15" s="5" customFormat="1" thickBot="1" x14ac:dyDescent="0.25">
      <c r="O212" s="20"/>
    </row>
    <row r="213" spans="15:15" s="5" customFormat="1" thickBot="1" x14ac:dyDescent="0.25">
      <c r="O213" s="20"/>
    </row>
    <row r="214" spans="15:15" s="5" customFormat="1" thickBot="1" x14ac:dyDescent="0.25">
      <c r="O214" s="20"/>
    </row>
    <row r="215" spans="15:15" s="5" customFormat="1" thickBot="1" x14ac:dyDescent="0.25">
      <c r="O215" s="20"/>
    </row>
    <row r="216" spans="15:15" s="5" customFormat="1" thickBot="1" x14ac:dyDescent="0.25">
      <c r="O216" s="20"/>
    </row>
    <row r="217" spans="15:15" s="5" customFormat="1" thickBot="1" x14ac:dyDescent="0.25">
      <c r="O217" s="20"/>
    </row>
    <row r="218" spans="15:15" s="5" customFormat="1" thickBot="1" x14ac:dyDescent="0.25">
      <c r="O218" s="20"/>
    </row>
    <row r="219" spans="15:15" s="5" customFormat="1" thickBot="1" x14ac:dyDescent="0.25">
      <c r="O219" s="20"/>
    </row>
    <row r="220" spans="15:15" s="5" customFormat="1" thickBot="1" x14ac:dyDescent="0.25">
      <c r="O220" s="20"/>
    </row>
    <row r="221" spans="15:15" s="5" customFormat="1" thickBot="1" x14ac:dyDescent="0.25">
      <c r="O221" s="20"/>
    </row>
    <row r="222" spans="15:15" s="5" customFormat="1" thickBot="1" x14ac:dyDescent="0.25">
      <c r="O222" s="20"/>
    </row>
    <row r="223" spans="15:15" s="5" customFormat="1" thickBot="1" x14ac:dyDescent="0.25">
      <c r="O223" s="20"/>
    </row>
    <row r="224" spans="15:15" s="5" customFormat="1" thickBot="1" x14ac:dyDescent="0.25">
      <c r="O224" s="20"/>
    </row>
    <row r="225" spans="15:15" s="5" customFormat="1" thickBot="1" x14ac:dyDescent="0.25">
      <c r="O225" s="20"/>
    </row>
    <row r="226" spans="15:15" s="5" customFormat="1" thickBot="1" x14ac:dyDescent="0.25">
      <c r="O226" s="20"/>
    </row>
  </sheetData>
  <dataConsolidate/>
  <mergeCells count="8">
    <mergeCell ref="A1:K1"/>
    <mergeCell ref="U17:AF17"/>
    <mergeCell ref="T2:AX2"/>
    <mergeCell ref="B3:B14"/>
    <mergeCell ref="L2:N2"/>
    <mergeCell ref="O2:R2"/>
    <mergeCell ref="A2:K2"/>
    <mergeCell ref="U16:AF16"/>
  </mergeCells>
  <dataValidations disablePrompts="1" count="31">
    <dataValidation type="list" allowBlank="1" showInputMessage="1" showErrorMessage="1" sqref="D19:D203">
      <formula1>$D$3:$D$4</formula1>
    </dataValidation>
    <dataValidation type="list" allowBlank="1" showInputMessage="1" showErrorMessage="1" sqref="E19:E203">
      <formula1>$E$3:$E$6</formula1>
    </dataValidation>
    <dataValidation type="list" allowBlank="1" showInputMessage="1" showErrorMessage="1" sqref="M19:M203">
      <formula1>$M$3:$M$6</formula1>
    </dataValidation>
    <dataValidation type="list" allowBlank="1" showInputMessage="1" showErrorMessage="1" sqref="N201:N203">
      <formula1>$N$3:$N$5</formula1>
    </dataValidation>
    <dataValidation type="list" allowBlank="1" showInputMessage="1" showErrorMessage="1" sqref="O19:O203">
      <formula1>$O$3:$O$8</formula1>
    </dataValidation>
    <dataValidation type="list" allowBlank="1" showInputMessage="1" showErrorMessage="1" sqref="P19:P203">
      <formula1>$P$3:$P$12</formula1>
    </dataValidation>
    <dataValidation type="list" allowBlank="1" showInputMessage="1" showErrorMessage="1" sqref="Q19:Q203">
      <formula1>$Q$3:$Q$4</formula1>
    </dataValidation>
    <dataValidation type="list" allowBlank="1" showInputMessage="1" showErrorMessage="1" sqref="S20:S203">
      <formula1>$S$3:$S$5</formula1>
    </dataValidation>
    <dataValidation type="list" allowBlank="1" showInputMessage="1" showErrorMessage="1" sqref="T19:T203">
      <formula1>$T$3:$T$8</formula1>
    </dataValidation>
    <dataValidation type="list" allowBlank="1" showInputMessage="1" showErrorMessage="1" sqref="U200:AF203">
      <formula1>$U$3:$U$14</formula1>
    </dataValidation>
    <dataValidation type="list" allowBlank="1" showInputMessage="1" showErrorMessage="1" sqref="AG19:AH203">
      <formula1>$AG$3:$AG$4</formula1>
    </dataValidation>
    <dataValidation type="list" allowBlank="1" showInputMessage="1" showErrorMessage="1" sqref="AI200:AJ203">
      <formula1>$AI$3:$AI$4</formula1>
    </dataValidation>
    <dataValidation type="list" allowBlank="1" showInputMessage="1" showErrorMessage="1" sqref="AK19:AK203">
      <formula1>$AK$3:$AK$4</formula1>
    </dataValidation>
    <dataValidation type="list" allowBlank="1" showInputMessage="1" showErrorMessage="1" sqref="AL19:AL203">
      <formula1>$AL$3:$AL$7</formula1>
    </dataValidation>
    <dataValidation type="list" allowBlank="1" showInputMessage="1" showErrorMessage="1" sqref="AM19:AM203">
      <formula1>$AM$3:$AM$5</formula1>
    </dataValidation>
    <dataValidation type="list" allowBlank="1" showInputMessage="1" showErrorMessage="1" sqref="AN19:AN203">
      <formula1>$AN$3:$AN$5</formula1>
    </dataValidation>
    <dataValidation type="list" allowBlank="1" showInputMessage="1" showErrorMessage="1" sqref="AO19:AO203">
      <formula1>$AO$3:$AO$4</formula1>
    </dataValidation>
    <dataValidation type="list" allowBlank="1" showInputMessage="1" showErrorMessage="1" sqref="AP200:AP203">
      <formula1>$AP$3:$AP$6</formula1>
    </dataValidation>
    <dataValidation type="list" allowBlank="1" showInputMessage="1" showErrorMessage="1" sqref="AQ19:AQ203">
      <formula1>$AQ$3:$AQ$4</formula1>
    </dataValidation>
    <dataValidation type="list" allowBlank="1" showInputMessage="1" showErrorMessage="1" sqref="AR19:AR203">
      <formula1>$AR$3:$AR$5</formula1>
    </dataValidation>
    <dataValidation type="list" allowBlank="1" showInputMessage="1" showErrorMessage="1" sqref="AS19:AS203">
      <formula1>$AS$3:$AS$4</formula1>
    </dataValidation>
    <dataValidation type="list" allowBlank="1" showInputMessage="1" showErrorMessage="1" sqref="AT200:AT203">
      <formula1>$AT$3:$AT$6</formula1>
    </dataValidation>
    <dataValidation type="list" allowBlank="1" showInputMessage="1" showErrorMessage="1" sqref="AU19:AU203">
      <formula1>$AU$3:$AU$4</formula1>
    </dataValidation>
    <dataValidation type="list" allowBlank="1" showInputMessage="1" showErrorMessage="1" sqref="AV19:AV203">
      <formula1>$AV$3:$AV$7</formula1>
    </dataValidation>
    <dataValidation type="list" allowBlank="1" showInputMessage="1" showErrorMessage="1" sqref="AX19:AX203">
      <formula1>$AX$3:$AX$4</formula1>
    </dataValidation>
    <dataValidation type="list" allowBlank="1" showInputMessage="1" showErrorMessage="1" sqref="U19:AF199">
      <formula1>$U$3:$U$4</formula1>
    </dataValidation>
    <dataValidation type="list" allowBlank="1" showInputMessage="1" showErrorMessage="1" sqref="N19:N200">
      <formula1>$N$3:$N$6</formula1>
    </dataValidation>
    <dataValidation type="list" allowBlank="1" showInputMessage="1" showErrorMessage="1" sqref="AI19:AJ199">
      <formula1>$AI$3:$AI$5</formula1>
    </dataValidation>
    <dataValidation type="list" allowBlank="1" showInputMessage="1" showErrorMessage="1" sqref="AP19:AP199">
      <formula1>$AP$3:$AP$7</formula1>
    </dataValidation>
    <dataValidation type="list" allowBlank="1" showInputMessage="1" showErrorMessage="1" sqref="AT19:AT199">
      <formula1>$AT$3:$AT$7</formula1>
    </dataValidation>
    <dataValidation type="list" allowBlank="1" showInputMessage="1" showErrorMessage="1" sqref="F19:F199">
      <formula1>$F$3:$F$8</formula1>
    </dataValidation>
  </dataValidations>
  <pageMargins left="0.70866141732283472" right="0.70866141732283472" top="0.74803149606299213" bottom="0.74803149606299213" header="0.31496062992125984" footer="0.31496062992125984"/>
  <pageSetup paperSize="9" scale="67" fitToWidth="3" fitToHeight="0" pageOrder="overThenDown" orientation="landscape" r:id="rId1"/>
  <headerFooter scaleWithDoc="0">
    <oddHeader>&amp;L&amp;"Arial,Regular"&amp;8&amp;KDC281EInternational Red Cross and Red Crescent Movement&amp;"Arial,Bold" &amp;K01+000I Cash in Emergencies Toolkit</oddHeader>
    <oddFooter>&amp;L&amp;"Arial,Bold"&amp;8Módulo 5. Etapa 2. &amp;"Arial,Regular"Sub-etapa 2.
Plantilla de encuesta de salida de conversión en efectivo&amp;C&amp;"Arial,Regular"&amp;8Base de datos&amp;R&amp;"Arial,Regular"&amp;8&amp;P</oddFooter>
  </headerFooter>
  <colBreaks count="1" manualBreakCount="1">
    <brk id="3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"/>
  <sheetViews>
    <sheetView view="pageLayout" zoomScale="70" zoomScaleNormal="85" zoomScaleSheetLayoutView="70" zoomScalePageLayoutView="70" workbookViewId="0">
      <selection activeCell="E19" sqref="E19"/>
    </sheetView>
  </sheetViews>
  <sheetFormatPr defaultColWidth="8.85546875" defaultRowHeight="15" x14ac:dyDescent="0.25"/>
  <cols>
    <col min="1" max="1" width="33" customWidth="1"/>
    <col min="2" max="2" width="12.85546875" customWidth="1"/>
    <col min="3" max="3" width="14" customWidth="1"/>
    <col min="4" max="4" width="14.28515625" customWidth="1"/>
    <col min="5" max="5" width="28" customWidth="1"/>
    <col min="6" max="6" width="14" customWidth="1"/>
    <col min="7" max="7" width="12.7109375" customWidth="1"/>
    <col min="8" max="8" width="19.140625" customWidth="1"/>
  </cols>
  <sheetData>
    <row r="1" spans="1:7" x14ac:dyDescent="0.25">
      <c r="A1" s="25" t="s">
        <v>148</v>
      </c>
    </row>
    <row r="4" spans="1:7" s="28" customFormat="1" x14ac:dyDescent="0.25">
      <c r="A4" s="27" t="s">
        <v>149</v>
      </c>
    </row>
    <row r="6" spans="1:7" x14ac:dyDescent="0.25">
      <c r="A6" s="33" t="s">
        <v>150</v>
      </c>
      <c r="B6" s="33" t="s">
        <v>66</v>
      </c>
      <c r="C6" s="33" t="s">
        <v>67</v>
      </c>
      <c r="E6" s="33" t="s">
        <v>98</v>
      </c>
      <c r="F6" s="33" t="s">
        <v>66</v>
      </c>
      <c r="G6" s="33" t="s">
        <v>67</v>
      </c>
    </row>
    <row r="7" spans="1:7" x14ac:dyDescent="0.25">
      <c r="A7" s="33" t="s">
        <v>151</v>
      </c>
      <c r="B7" s="34">
        <f>COUNTIF('Base de datos'!$D$19:$D$199, 'Base de datos'!$D$3)</f>
        <v>0</v>
      </c>
      <c r="C7" s="43" t="e">
        <f>B7/B9</f>
        <v>#DIV/0!</v>
      </c>
      <c r="E7" s="33" t="s">
        <v>3</v>
      </c>
      <c r="F7" s="34">
        <f>COUNTIF('Base de datos'!$E$19:$E$199, 'Base de datos'!E3)</f>
        <v>0</v>
      </c>
      <c r="G7" s="43" t="e">
        <f>F7/$F$11</f>
        <v>#DIV/0!</v>
      </c>
    </row>
    <row r="8" spans="1:7" x14ac:dyDescent="0.25">
      <c r="A8" s="33" t="s">
        <v>152</v>
      </c>
      <c r="B8" s="34">
        <f>COUNTIF('Base de datos'!$D$19:$D$199, 'Base de datos'!D4)</f>
        <v>0</v>
      </c>
      <c r="C8" s="43" t="e">
        <f>B8/B9</f>
        <v>#DIV/0!</v>
      </c>
      <c r="E8" s="33" t="s">
        <v>4</v>
      </c>
      <c r="F8" s="34">
        <f>COUNTIF('Base de datos'!$E$19:$E$199, 'Base de datos'!E4)</f>
        <v>0</v>
      </c>
      <c r="G8" s="43" t="e">
        <f>F8/$F$11</f>
        <v>#DIV/0!</v>
      </c>
    </row>
    <row r="9" spans="1:7" x14ac:dyDescent="0.25">
      <c r="A9" s="33" t="s">
        <v>68</v>
      </c>
      <c r="B9" s="35">
        <f>SUM(B7:B8)</f>
        <v>0</v>
      </c>
      <c r="C9" s="43" t="e">
        <f>SUM(C7:C8)</f>
        <v>#DIV/0!</v>
      </c>
      <c r="E9" s="33" t="s">
        <v>5</v>
      </c>
      <c r="F9" s="34">
        <f>COUNTIF('Base de datos'!$E$19:$E$199, 'Base de datos'!E5)</f>
        <v>0</v>
      </c>
      <c r="G9" s="43" t="e">
        <f>F9/$F$11</f>
        <v>#DIV/0!</v>
      </c>
    </row>
    <row r="10" spans="1:7" x14ac:dyDescent="0.25">
      <c r="A10" s="26"/>
      <c r="B10" s="26"/>
      <c r="C10" s="26"/>
      <c r="E10" s="33" t="s">
        <v>6</v>
      </c>
      <c r="F10" s="34">
        <f>COUNTIF('Base de datos'!$E$19:$E$199, 'Base de datos'!E6)</f>
        <v>0</v>
      </c>
      <c r="G10" s="43" t="e">
        <f>F10/$F$11</f>
        <v>#DIV/0!</v>
      </c>
    </row>
    <row r="11" spans="1:7" x14ac:dyDescent="0.25">
      <c r="E11" s="33" t="s">
        <v>68</v>
      </c>
      <c r="F11" s="35">
        <f>SUM(F7:F10)</f>
        <v>0</v>
      </c>
      <c r="G11" s="43" t="e">
        <f>SUM(G7:G10)</f>
        <v>#DIV/0!</v>
      </c>
    </row>
    <row r="12" spans="1:7" x14ac:dyDescent="0.25">
      <c r="E12" s="39"/>
      <c r="F12" s="36"/>
      <c r="G12" s="36"/>
    </row>
    <row r="13" spans="1:7" x14ac:dyDescent="0.25">
      <c r="A13" s="33"/>
      <c r="B13" s="33" t="s">
        <v>66</v>
      </c>
      <c r="C13" s="33" t="s">
        <v>67</v>
      </c>
      <c r="E13" s="39"/>
      <c r="F13" s="36"/>
      <c r="G13" s="36"/>
    </row>
    <row r="14" spans="1:7" x14ac:dyDescent="0.25">
      <c r="A14" s="33" t="s">
        <v>153</v>
      </c>
      <c r="B14" s="34">
        <f>COUNTIF('Base de datos'!$F$19:$F$199, 'Base de datos'!F3)</f>
        <v>0</v>
      </c>
      <c r="C14" s="44" t="e">
        <f>B14/$B$20</f>
        <v>#DIV/0!</v>
      </c>
      <c r="E14" s="39"/>
      <c r="F14" s="36"/>
      <c r="G14" s="36"/>
    </row>
    <row r="15" spans="1:7" x14ac:dyDescent="0.25">
      <c r="A15" s="33" t="s">
        <v>154</v>
      </c>
      <c r="B15" s="34">
        <f>COUNTIF('Base de datos'!$F$19:$F$199, 'Base de datos'!F4)</f>
        <v>0</v>
      </c>
      <c r="C15" s="44" t="e">
        <f t="shared" ref="C15:C18" si="0">B15/$B$20</f>
        <v>#DIV/0!</v>
      </c>
      <c r="E15" s="39"/>
      <c r="F15" s="36"/>
      <c r="G15" s="36"/>
    </row>
    <row r="16" spans="1:7" x14ac:dyDescent="0.25">
      <c r="A16" s="33" t="s">
        <v>155</v>
      </c>
      <c r="B16" s="34">
        <f>COUNTIF('Base de datos'!$F$19:$F$199, 'Base de datos'!F5)</f>
        <v>0</v>
      </c>
      <c r="C16" s="44" t="e">
        <f t="shared" si="0"/>
        <v>#DIV/0!</v>
      </c>
      <c r="E16" s="39"/>
      <c r="F16" s="36"/>
      <c r="G16" s="36"/>
    </row>
    <row r="17" spans="1:7" x14ac:dyDescent="0.25">
      <c r="A17" s="33" t="s">
        <v>156</v>
      </c>
      <c r="B17" s="34">
        <f>COUNTIF('Base de datos'!$F$19:$F$199, 'Base de datos'!F6)</f>
        <v>0</v>
      </c>
      <c r="C17" s="44" t="e">
        <f>B17/$B$20</f>
        <v>#DIV/0!</v>
      </c>
      <c r="E17" s="39"/>
      <c r="F17" s="36"/>
      <c r="G17" s="36"/>
    </row>
    <row r="18" spans="1:7" x14ac:dyDescent="0.25">
      <c r="A18" s="33" t="s">
        <v>157</v>
      </c>
      <c r="B18" s="34">
        <f>COUNTIF('Base de datos'!$F$19:$F$199, 'Base de datos'!F7)</f>
        <v>0</v>
      </c>
      <c r="C18" s="44" t="e">
        <f t="shared" si="0"/>
        <v>#DIV/0!</v>
      </c>
      <c r="E18" s="39" t="s">
        <v>92</v>
      </c>
      <c r="F18" s="36"/>
      <c r="G18" s="36"/>
    </row>
    <row r="19" spans="1:7" x14ac:dyDescent="0.25">
      <c r="A19" s="33" t="s">
        <v>7</v>
      </c>
      <c r="B19" s="34">
        <f>COUNTIF('Base de datos'!$F$19:$F$199, 'Base de datos'!F8)</f>
        <v>0</v>
      </c>
      <c r="C19" s="44" t="e">
        <f>B19/$B$20</f>
        <v>#DIV/0!</v>
      </c>
      <c r="E19" s="39"/>
      <c r="F19" s="36"/>
      <c r="G19" s="36"/>
    </row>
    <row r="20" spans="1:7" x14ac:dyDescent="0.25">
      <c r="A20" s="33" t="s">
        <v>68</v>
      </c>
      <c r="B20" s="34">
        <f>COUNTIF('Base de datos'!$F$19:$F$199, 'Base de datos'!F9)</f>
        <v>0</v>
      </c>
      <c r="C20" s="44" t="e">
        <f>SUM(C14:C19)</f>
        <v>#DIV/0!</v>
      </c>
      <c r="E20" s="39"/>
      <c r="F20" s="36"/>
      <c r="G20" s="36"/>
    </row>
    <row r="21" spans="1:7" x14ac:dyDescent="0.25">
      <c r="E21" s="39"/>
      <c r="F21" s="36"/>
      <c r="G21" s="36"/>
    </row>
    <row r="23" spans="1:7" s="29" customFormat="1" x14ac:dyDescent="0.25">
      <c r="A23" s="29" t="s">
        <v>158</v>
      </c>
    </row>
    <row r="24" spans="1:7" s="38" customFormat="1" x14ac:dyDescent="0.25"/>
    <row r="25" spans="1:7" x14ac:dyDescent="0.25">
      <c r="A25" s="19" t="s">
        <v>161</v>
      </c>
      <c r="E25" s="19" t="s">
        <v>169</v>
      </c>
    </row>
    <row r="26" spans="1:7" s="24" customFormat="1" x14ac:dyDescent="0.25">
      <c r="A26" s="33"/>
      <c r="B26" s="33" t="s">
        <v>66</v>
      </c>
      <c r="C26" s="33" t="s">
        <v>67</v>
      </c>
      <c r="E26" s="33"/>
      <c r="F26" s="33" t="s">
        <v>66</v>
      </c>
      <c r="G26" s="33" t="s">
        <v>67</v>
      </c>
    </row>
    <row r="27" spans="1:7" x14ac:dyDescent="0.25">
      <c r="A27" s="33" t="s">
        <v>163</v>
      </c>
      <c r="B27" s="34">
        <f>COUNTIF('Base de datos'!$O$19:$O$199, 'Base de datos'!O3)</f>
        <v>0</v>
      </c>
      <c r="C27" s="43" t="e">
        <f>B27/$B$33</f>
        <v>#DIV/0!</v>
      </c>
      <c r="E27" s="33" t="s">
        <v>170</v>
      </c>
      <c r="F27" s="34">
        <f>COUNTIF('Base de datos'!$P$19:$P$199, 'Base de datos'!P3)</f>
        <v>0</v>
      </c>
      <c r="G27" s="43" t="e">
        <f>F27/$F$32</f>
        <v>#DIV/0!</v>
      </c>
    </row>
    <row r="28" spans="1:7" x14ac:dyDescent="0.25">
      <c r="A28" s="33" t="s">
        <v>164</v>
      </c>
      <c r="B28" s="34">
        <f>COUNTIF('Base de datos'!$O$19:$O$199, 'Base de datos'!O4)</f>
        <v>0</v>
      </c>
      <c r="C28" s="43" t="e">
        <f t="shared" ref="C28:C32" si="1">B28/$B$33</f>
        <v>#DIV/0!</v>
      </c>
      <c r="E28" s="33" t="s">
        <v>171</v>
      </c>
      <c r="F28" s="34">
        <f>COUNTIF('Base de datos'!$P$19:$P$199, 'Base de datos'!P4)</f>
        <v>0</v>
      </c>
      <c r="G28" s="43" t="e">
        <f>F28/$F$32</f>
        <v>#DIV/0!</v>
      </c>
    </row>
    <row r="29" spans="1:7" x14ac:dyDescent="0.25">
      <c r="A29" s="33" t="s">
        <v>165</v>
      </c>
      <c r="B29" s="34">
        <f>COUNTIF('Base de datos'!$O$19:$O$199, 'Base de datos'!O5)</f>
        <v>0</v>
      </c>
      <c r="C29" s="43" t="e">
        <f t="shared" si="1"/>
        <v>#DIV/0!</v>
      </c>
      <c r="E29" s="33" t="s">
        <v>172</v>
      </c>
      <c r="F29" s="34">
        <f>COUNTIF('Base de datos'!$P$19:$P$199, 'Base de datos'!P5)</f>
        <v>0</v>
      </c>
      <c r="G29" s="43" t="e">
        <f>F29/$F$32</f>
        <v>#DIV/0!</v>
      </c>
    </row>
    <row r="30" spans="1:7" x14ac:dyDescent="0.25">
      <c r="A30" s="33" t="s">
        <v>16</v>
      </c>
      <c r="B30" s="34">
        <f>COUNTIF('Base de datos'!$O$19:$O$199, 'Base de datos'!O6)</f>
        <v>0</v>
      </c>
      <c r="C30" s="43" t="e">
        <f t="shared" si="1"/>
        <v>#DIV/0!</v>
      </c>
      <c r="E30" s="33" t="s">
        <v>173</v>
      </c>
      <c r="F30" s="34">
        <f>COUNTIF('Base de datos'!$P$19:$P$199, 'Base de datos'!P6)</f>
        <v>0</v>
      </c>
      <c r="G30" s="43" t="e">
        <f>F30/$F$32</f>
        <v>#DIV/0!</v>
      </c>
    </row>
    <row r="31" spans="1:7" x14ac:dyDescent="0.25">
      <c r="A31" s="33" t="s">
        <v>166</v>
      </c>
      <c r="B31" s="34">
        <f>COUNTIF('Base de datos'!$O$19:$O$199, 'Base de datos'!O7)</f>
        <v>0</v>
      </c>
      <c r="C31" s="43" t="e">
        <f t="shared" si="1"/>
        <v>#DIV/0!</v>
      </c>
      <c r="E31" s="33" t="s">
        <v>174</v>
      </c>
      <c r="F31" s="34">
        <f>COUNTIF('Base de datos'!$P$19:$P$199, 'Base de datos'!P7)</f>
        <v>0</v>
      </c>
      <c r="G31" s="43" t="e">
        <f>F31/$F$32</f>
        <v>#DIV/0!</v>
      </c>
    </row>
    <row r="32" spans="1:7" x14ac:dyDescent="0.25">
      <c r="A32" s="33" t="s">
        <v>167</v>
      </c>
      <c r="B32" s="34">
        <f>COUNTIF('Base de datos'!$O$19:$O$199, 'Base de datos'!O8)</f>
        <v>0</v>
      </c>
      <c r="C32" s="43" t="e">
        <f t="shared" si="1"/>
        <v>#DIV/0!</v>
      </c>
      <c r="E32" s="33" t="s">
        <v>68</v>
      </c>
      <c r="F32" s="34">
        <f>SUM(F27:F31)</f>
        <v>0</v>
      </c>
      <c r="G32" s="43" t="e">
        <f>SUM(G27:G31)</f>
        <v>#DIV/0!</v>
      </c>
    </row>
    <row r="33" spans="1:3" x14ac:dyDescent="0.25">
      <c r="A33" s="33" t="s">
        <v>68</v>
      </c>
      <c r="B33" s="35">
        <f>SUM(B27:B32)</f>
        <v>0</v>
      </c>
      <c r="C33" s="43" t="e">
        <f>SUM(C27:C32)</f>
        <v>#DIV/0!</v>
      </c>
    </row>
    <row r="34" spans="1:3" x14ac:dyDescent="0.25">
      <c r="A34" s="39"/>
      <c r="B34" s="36"/>
      <c r="C34" s="40"/>
    </row>
    <row r="35" spans="1:3" x14ac:dyDescent="0.25">
      <c r="A35" s="19" t="s">
        <v>110</v>
      </c>
    </row>
    <row r="36" spans="1:3" x14ac:dyDescent="0.25">
      <c r="A36" s="33"/>
      <c r="B36" s="33" t="s">
        <v>66</v>
      </c>
      <c r="C36" s="45" t="s">
        <v>67</v>
      </c>
    </row>
    <row r="37" spans="1:3" x14ac:dyDescent="0.25">
      <c r="A37" s="33" t="s">
        <v>168</v>
      </c>
      <c r="B37" s="34">
        <f>COUNTIF('Base de datos'!$Q$19:$Q$199, 'Base de datos'!Q3)</f>
        <v>0</v>
      </c>
      <c r="C37" s="43" t="e">
        <f>B37/B39</f>
        <v>#DIV/0!</v>
      </c>
    </row>
    <row r="38" spans="1:3" x14ac:dyDescent="0.25">
      <c r="A38" s="33" t="s">
        <v>25</v>
      </c>
      <c r="B38" s="34">
        <f>COUNTIF('Base de datos'!$Q$19:$Q$199, 'Base de datos'!Q4)</f>
        <v>0</v>
      </c>
      <c r="C38" s="43" t="e">
        <f>B38/B39</f>
        <v>#DIV/0!</v>
      </c>
    </row>
    <row r="39" spans="1:3" x14ac:dyDescent="0.25">
      <c r="A39" s="33" t="s">
        <v>68</v>
      </c>
      <c r="B39" s="34">
        <f>SUM(B36:B38)</f>
        <v>0</v>
      </c>
      <c r="C39" s="43" t="e">
        <f>SUM(C36:C38)</f>
        <v>#DIV/0!</v>
      </c>
    </row>
    <row r="42" spans="1:3" s="30" customFormat="1" x14ac:dyDescent="0.25">
      <c r="A42" s="27" t="s">
        <v>159</v>
      </c>
    </row>
    <row r="45" spans="1:3" x14ac:dyDescent="0.25">
      <c r="A45" s="19" t="s">
        <v>175</v>
      </c>
    </row>
    <row r="46" spans="1:3" x14ac:dyDescent="0.25">
      <c r="A46" s="33"/>
      <c r="B46" s="33" t="s">
        <v>66</v>
      </c>
      <c r="C46" s="45" t="s">
        <v>67</v>
      </c>
    </row>
    <row r="47" spans="1:3" x14ac:dyDescent="0.25">
      <c r="A47" s="33" t="s">
        <v>176</v>
      </c>
      <c r="B47" s="34">
        <f>COUNTIF('Base de datos'!$S$19:$S$199, 'Base de datos'!S3)</f>
        <v>0</v>
      </c>
      <c r="C47" s="43" t="e">
        <f>B47/$B$50</f>
        <v>#DIV/0!</v>
      </c>
    </row>
    <row r="48" spans="1:3" x14ac:dyDescent="0.25">
      <c r="A48" s="33" t="s">
        <v>177</v>
      </c>
      <c r="B48" s="34">
        <f>COUNTIF('Base de datos'!$S$19:$S$199, 'Base de datos'!S4)</f>
        <v>0</v>
      </c>
      <c r="C48" s="43" t="e">
        <f>B48/$B$50</f>
        <v>#DIV/0!</v>
      </c>
    </row>
    <row r="49" spans="1:7" x14ac:dyDescent="0.25">
      <c r="A49" s="33" t="s">
        <v>178</v>
      </c>
      <c r="B49" s="34">
        <f>COUNTIF('Base de datos'!$S$19:$S$199, 'Base de datos'!S5)</f>
        <v>0</v>
      </c>
      <c r="C49" s="43" t="e">
        <f>B49/$B$50</f>
        <v>#DIV/0!</v>
      </c>
    </row>
    <row r="50" spans="1:7" x14ac:dyDescent="0.25">
      <c r="A50" s="33" t="s">
        <v>68</v>
      </c>
      <c r="B50" s="35">
        <f>SUM(B47:B49)</f>
        <v>0</v>
      </c>
      <c r="C50" s="43" t="e">
        <f>SUM(C47:C49)</f>
        <v>#DIV/0!</v>
      </c>
    </row>
    <row r="52" spans="1:7" x14ac:dyDescent="0.25">
      <c r="A52" s="19" t="s">
        <v>113</v>
      </c>
      <c r="E52" s="19" t="s">
        <v>133</v>
      </c>
    </row>
    <row r="53" spans="1:7" x14ac:dyDescent="0.25">
      <c r="A53" s="33"/>
      <c r="B53" s="33" t="s">
        <v>66</v>
      </c>
      <c r="C53" s="45" t="s">
        <v>67</v>
      </c>
      <c r="E53" s="32"/>
      <c r="F53" s="33" t="s">
        <v>66</v>
      </c>
      <c r="G53" s="45" t="s">
        <v>67</v>
      </c>
    </row>
    <row r="54" spans="1:7" x14ac:dyDescent="0.25">
      <c r="A54" s="32" t="s">
        <v>179</v>
      </c>
      <c r="B54" s="34">
        <f>COUNTIF('Base de datos'!$T$19:$T$199,'Base de datos'!T3)</f>
        <v>0</v>
      </c>
      <c r="C54" s="44" t="e">
        <f>B54/$B$60</f>
        <v>#DIV/0!</v>
      </c>
      <c r="E54" s="32" t="s">
        <v>186</v>
      </c>
      <c r="F54" s="34">
        <f>COUNTIF('Base de datos'!$AM$19:$AM$199,'Base de datos'!AM3)</f>
        <v>0</v>
      </c>
      <c r="G54" s="44" t="e">
        <f>F54/$F$57</f>
        <v>#DIV/0!</v>
      </c>
    </row>
    <row r="55" spans="1:7" x14ac:dyDescent="0.25">
      <c r="A55" s="32" t="s">
        <v>180</v>
      </c>
      <c r="B55" s="34">
        <f>COUNTIF('Base de datos'!$T$19:$T$199,'Base de datos'!T4)</f>
        <v>0</v>
      </c>
      <c r="C55" s="44" t="e">
        <f t="shared" ref="C55:C59" si="2">B55/$B$60</f>
        <v>#DIV/0!</v>
      </c>
      <c r="E55" s="32" t="s">
        <v>187</v>
      </c>
      <c r="F55" s="34">
        <f>COUNTIF('Base de datos'!$AM$19:$AM$199,'Base de datos'!AM4)</f>
        <v>0</v>
      </c>
      <c r="G55" s="44" t="e">
        <f t="shared" ref="G55:G56" si="3">F55/$F$57</f>
        <v>#DIV/0!</v>
      </c>
    </row>
    <row r="56" spans="1:7" x14ac:dyDescent="0.25">
      <c r="A56" s="32" t="s">
        <v>181</v>
      </c>
      <c r="B56" s="34">
        <f>COUNTIF('Base de datos'!$T$19:$T$199,'Base de datos'!T5)</f>
        <v>0</v>
      </c>
      <c r="C56" s="44" t="e">
        <f t="shared" si="2"/>
        <v>#DIV/0!</v>
      </c>
      <c r="E56" s="32" t="s">
        <v>188</v>
      </c>
      <c r="F56" s="34">
        <f>COUNTIF('Base de datos'!$AM$19:$AM$199,'Base de datos'!AM5)</f>
        <v>0</v>
      </c>
      <c r="G56" s="44" t="e">
        <f t="shared" si="3"/>
        <v>#DIV/0!</v>
      </c>
    </row>
    <row r="57" spans="1:7" x14ac:dyDescent="0.25">
      <c r="A57" s="32" t="s">
        <v>182</v>
      </c>
      <c r="B57" s="34">
        <f>COUNTIF('Base de datos'!$T$19:$T$199,'Base de datos'!T6)</f>
        <v>0</v>
      </c>
      <c r="C57" s="44" t="e">
        <f t="shared" si="2"/>
        <v>#DIV/0!</v>
      </c>
      <c r="E57" s="32" t="s">
        <v>68</v>
      </c>
      <c r="F57" s="67">
        <f>SUM(F54:F56)</f>
        <v>0</v>
      </c>
      <c r="G57" s="44" t="e">
        <f>SUM(G54:G56)</f>
        <v>#DIV/0!</v>
      </c>
    </row>
    <row r="58" spans="1:7" x14ac:dyDescent="0.25">
      <c r="A58" s="32" t="s">
        <v>183</v>
      </c>
      <c r="B58" s="34">
        <f>COUNTIF('Base de datos'!$T$19:$T$199,'Base de datos'!T7)</f>
        <v>0</v>
      </c>
      <c r="C58" s="44" t="e">
        <f t="shared" si="2"/>
        <v>#DIV/0!</v>
      </c>
    </row>
    <row r="59" spans="1:7" x14ac:dyDescent="0.25">
      <c r="A59" s="32" t="s">
        <v>184</v>
      </c>
      <c r="B59" s="34">
        <f>COUNTIF('Base de datos'!$T$19:$T$199,'Base de datos'!T8)</f>
        <v>0</v>
      </c>
      <c r="C59" s="44" t="e">
        <f t="shared" si="2"/>
        <v>#DIV/0!</v>
      </c>
    </row>
    <row r="60" spans="1:7" x14ac:dyDescent="0.25">
      <c r="A60" s="33" t="s">
        <v>68</v>
      </c>
      <c r="B60" s="35">
        <f>SUM(B54:B59)</f>
        <v>0</v>
      </c>
      <c r="C60" s="43" t="e">
        <f>SUM(C54:C59)</f>
        <v>#DIV/0!</v>
      </c>
    </row>
    <row r="62" spans="1:7" x14ac:dyDescent="0.25">
      <c r="A62" s="19" t="s">
        <v>144</v>
      </c>
    </row>
    <row r="63" spans="1:7" x14ac:dyDescent="0.25">
      <c r="A63" s="33"/>
      <c r="B63" s="33" t="s">
        <v>66</v>
      </c>
      <c r="C63" s="45" t="s">
        <v>67</v>
      </c>
    </row>
    <row r="64" spans="1:7" x14ac:dyDescent="0.25">
      <c r="A64" s="32" t="s">
        <v>185</v>
      </c>
      <c r="B64" s="34">
        <f>COUNTIF('Base de datos'!$AX$19:$AX$199,'Base de datos'!AX3)</f>
        <v>0</v>
      </c>
      <c r="C64" s="43" t="e">
        <f>B64/B66</f>
        <v>#DIV/0!</v>
      </c>
    </row>
    <row r="65" spans="1:8" x14ac:dyDescent="0.25">
      <c r="A65" s="32" t="s">
        <v>36</v>
      </c>
      <c r="B65" s="34">
        <f>COUNTIF('Base de datos'!$AX$19:$AX$199,'Base de datos'!AX4)</f>
        <v>0</v>
      </c>
      <c r="C65" s="43" t="e">
        <f>B65/B66</f>
        <v>#DIV/0!</v>
      </c>
    </row>
    <row r="66" spans="1:8" x14ac:dyDescent="0.25">
      <c r="A66" s="32" t="s">
        <v>68</v>
      </c>
      <c r="B66" s="35">
        <f>SUM(B64:B65)</f>
        <v>0</v>
      </c>
      <c r="C66" s="43" t="e">
        <f>SUM(C64:C65)</f>
        <v>#DIV/0!</v>
      </c>
    </row>
    <row r="69" spans="1:8" s="29" customFormat="1" x14ac:dyDescent="0.25">
      <c r="A69" s="27" t="s">
        <v>160</v>
      </c>
    </row>
    <row r="70" spans="1:8" s="38" customFormat="1" x14ac:dyDescent="0.25">
      <c r="A70" s="41"/>
    </row>
    <row r="71" spans="1:8" x14ac:dyDescent="0.25">
      <c r="A71" s="19" t="s">
        <v>189</v>
      </c>
    </row>
    <row r="72" spans="1:8" ht="58.5" customHeight="1" x14ac:dyDescent="0.25">
      <c r="A72" s="33"/>
      <c r="B72" s="37" t="s">
        <v>162</v>
      </c>
      <c r="C72" s="37" t="s">
        <v>194</v>
      </c>
      <c r="D72" s="37" t="s">
        <v>195</v>
      </c>
      <c r="E72" s="48"/>
      <c r="F72" s="48"/>
      <c r="G72" s="49"/>
      <c r="H72" s="49"/>
    </row>
    <row r="73" spans="1:8" x14ac:dyDescent="0.25">
      <c r="A73" s="32" t="s">
        <v>190</v>
      </c>
      <c r="B73" s="53" t="e">
        <f>SUM('Base de datos'!$U$19:$U$199)/COUNT('Base de datos'!$A$19:$A$199)</f>
        <v>#DIV/0!</v>
      </c>
      <c r="C73" s="53" t="e">
        <f>SUMIF('Base de datos'!$D$19:$D$199,'Base de datos'!$D$3,'Base de datos'!$U$19:$U$199)/COUNTIF('Base de datos'!$D$19:$D$199,'Base de datos'!$D$3)</f>
        <v>#DIV/0!</v>
      </c>
      <c r="D73" s="53" t="e">
        <f>SUMIF('Base de datos'!$D$19:$D$199,'Base de datos'!$D$4,'Base de datos'!$U$19:$U$199)/COUNTIF('Base de datos'!$D$19:$D$199,'Base de datos'!$D$4)</f>
        <v>#DIV/0!</v>
      </c>
      <c r="E73" s="50"/>
      <c r="F73" s="50"/>
      <c r="G73" s="51"/>
      <c r="H73" s="52"/>
    </row>
    <row r="74" spans="1:8" x14ac:dyDescent="0.25">
      <c r="A74" s="32" t="s">
        <v>116</v>
      </c>
      <c r="B74" s="53" t="e">
        <f>SUM('Base de datos'!$V$19:$V$199)/COUNT('Base de datos'!$A$19:$A$199)</f>
        <v>#DIV/0!</v>
      </c>
      <c r="C74" s="53" t="e">
        <f>SUMIF('Base de datos'!$D$19:$D$199,'Base de datos'!$D$3,'Base de datos'!$V$19:$V$199)/COUNTIF('Base de datos'!$D$19:$D$199,'Base de datos'!$D$3)</f>
        <v>#DIV/0!</v>
      </c>
      <c r="D74" s="53" t="e">
        <f>SUMIF('Base de datos'!$D$19:$D$199,'Base de datos'!$D$4,'Base de datos'!$V$19:$V$199)/COUNTIF('Base de datos'!$D$19:$D$199,'Base de datos'!$D$4)</f>
        <v>#DIV/0!</v>
      </c>
      <c r="E74" s="50"/>
      <c r="F74" s="50"/>
      <c r="G74" s="51"/>
      <c r="H74" s="52"/>
    </row>
    <row r="75" spans="1:8" x14ac:dyDescent="0.25">
      <c r="A75" s="32" t="s">
        <v>117</v>
      </c>
      <c r="B75" s="53" t="e">
        <f>SUM('Base de datos'!$W$19:$W$199)/COUNT('Base de datos'!$A$19:$A$199)</f>
        <v>#DIV/0!</v>
      </c>
      <c r="C75" s="53" t="e">
        <f>SUMIF('Base de datos'!$D$19:$D$199,'Base de datos'!$D$3,'Base de datos'!$W$19:$W$199)/COUNTIF('Base de datos'!$D$19:$D$199,'Base de datos'!$D$3)</f>
        <v>#DIV/0!</v>
      </c>
      <c r="D75" s="53" t="e">
        <f>SUMIF('Base de datos'!$D$19:$D$199,'Base de datos'!$D$4,'Base de datos'!$W$19:$W$199)/COUNTIF('Base de datos'!$D$19:$D$199,'Base de datos'!$D$4)</f>
        <v>#DIV/0!</v>
      </c>
      <c r="E75" s="50"/>
      <c r="F75" s="50"/>
      <c r="G75" s="51"/>
      <c r="H75" s="52"/>
    </row>
    <row r="76" spans="1:8" x14ac:dyDescent="0.25">
      <c r="A76" s="32" t="s">
        <v>191</v>
      </c>
      <c r="B76" s="53" t="e">
        <f>SUM('Base de datos'!$X$19:$X$199)/COUNT('Base de datos'!$A$19:$A$199)</f>
        <v>#DIV/0!</v>
      </c>
      <c r="C76" s="53" t="e">
        <f>SUMIF('Base de datos'!$D$19:$D$199,'Base de datos'!$D$3,'Base de datos'!$X$19:$X$199)/COUNTIF('Base de datos'!$D$19:$D$199,'Base de datos'!$D$3)</f>
        <v>#DIV/0!</v>
      </c>
      <c r="D76" s="53" t="e">
        <f>SUMIF('Base de datos'!$D$19:$D$199,'Base de datos'!$D$4,'Base de datos'!$X$19:$X$199)/COUNTIF('Base de datos'!$D$19:$D$199,'Base de datos'!$D$4)</f>
        <v>#DIV/0!</v>
      </c>
      <c r="E76" s="50"/>
      <c r="F76" s="50"/>
      <c r="G76" s="51"/>
      <c r="H76" s="52"/>
    </row>
    <row r="77" spans="1:8" x14ac:dyDescent="0.25">
      <c r="A77" s="32" t="s">
        <v>119</v>
      </c>
      <c r="B77" s="53" t="e">
        <f>SUM('Base de datos'!$Y$19:$Y$199)/COUNT('Base de datos'!$A$19:$A$199)</f>
        <v>#DIV/0!</v>
      </c>
      <c r="C77" s="53" t="e">
        <f>SUMIF('Base de datos'!$D$19:$D$199,'Base de datos'!$D$3,'Base de datos'!$Y$19:$Y$199)/COUNTIF('Base de datos'!$D$19:$D$199,'Base de datos'!$D$3)</f>
        <v>#DIV/0!</v>
      </c>
      <c r="D77" s="53" t="e">
        <f>SUMIF('Base de datos'!$D$19:$D$199,'Base de datos'!$D$4,'Base de datos'!$Y$19:$Y$199)/COUNTIF('Base de datos'!$D$19:$D$199,'Base de datos'!$D$4)</f>
        <v>#DIV/0!</v>
      </c>
      <c r="E77" s="50"/>
      <c r="F77" s="50"/>
      <c r="G77" s="51"/>
      <c r="H77" s="52"/>
    </row>
    <row r="78" spans="1:8" x14ac:dyDescent="0.25">
      <c r="A78" s="32" t="s">
        <v>120</v>
      </c>
      <c r="B78" s="53" t="e">
        <f>SUM('Base de datos'!$Z$19:$Z$199)/COUNT('Base de datos'!$A$19:$A$199)</f>
        <v>#DIV/0!</v>
      </c>
      <c r="C78" s="53" t="e">
        <f>SUMIF('Base de datos'!$D$19:$D$199,'Base de datos'!$D$3,'Base de datos'!$Z$19:$Z$199)/COUNTIF('Base de datos'!$D$19:$D$199,'Base de datos'!$D$3)</f>
        <v>#DIV/0!</v>
      </c>
      <c r="D78" s="53" t="e">
        <f>SUMIF('Base de datos'!$D$19:$D$199,'Base de datos'!$D$4,'Base de datos'!$Z$19:$Z$199)/COUNTIF('Base de datos'!$D$19:$D$199,'Base de datos'!$D$4)</f>
        <v>#DIV/0!</v>
      </c>
      <c r="E78" s="50"/>
      <c r="F78" s="50"/>
      <c r="G78" s="51"/>
      <c r="H78" s="52"/>
    </row>
    <row r="79" spans="1:8" x14ac:dyDescent="0.25">
      <c r="A79" s="32" t="s">
        <v>121</v>
      </c>
      <c r="B79" s="53" t="e">
        <f>SUM('Base de datos'!$AA$19:$AA$199)/COUNT('Base de datos'!$A$19:$A$199)</f>
        <v>#DIV/0!</v>
      </c>
      <c r="C79" s="53" t="e">
        <f>SUMIF('Base de datos'!$D$19:$D$199,'Base de datos'!$D$3,'Base de datos'!$AA$19:$AA$199)/COUNTIF('Base de datos'!$D$19:$D$199,'Base de datos'!$D$3)</f>
        <v>#DIV/0!</v>
      </c>
      <c r="D79" s="53" t="e">
        <f>SUMIF('Base de datos'!$D$19:$D$199,'Base de datos'!$D$4,'Base de datos'!$AA$19:$AA$199)/COUNTIF('Base de datos'!$D$19:$D$199,'Base de datos'!$D$4)</f>
        <v>#DIV/0!</v>
      </c>
      <c r="E79" s="50"/>
      <c r="F79" s="50"/>
      <c r="G79" s="51"/>
      <c r="H79" s="52"/>
    </row>
    <row r="80" spans="1:8" x14ac:dyDescent="0.25">
      <c r="A80" s="32" t="s">
        <v>192</v>
      </c>
      <c r="B80" s="53" t="e">
        <f>SUM('Base de datos'!$AB$19:$AB$199)/COUNT('Base de datos'!$A$19:$A$199)</f>
        <v>#DIV/0!</v>
      </c>
      <c r="C80" s="53" t="e">
        <f>SUMIF('Base de datos'!$D$19:$D$199,'Base de datos'!$D$3,'Base de datos'!$AB$19:$AB$199)/COUNTIF('Base de datos'!$D$19:$D$199,'Base de datos'!$D$3)</f>
        <v>#DIV/0!</v>
      </c>
      <c r="D80" s="53" t="e">
        <f>SUMIF('Base de datos'!$D$19:$D$199,'Base de datos'!$D$4,'Base de datos'!$AB$19:$AB$199)/COUNTIF('Base de datos'!$D$19:$D$199,'Base de datos'!$D$4)</f>
        <v>#DIV/0!</v>
      </c>
      <c r="E80" s="50"/>
      <c r="F80" s="50"/>
      <c r="G80" s="51"/>
      <c r="H80" s="52"/>
    </row>
    <row r="81" spans="1:8" x14ac:dyDescent="0.25">
      <c r="A81" s="32" t="s">
        <v>124</v>
      </c>
      <c r="B81" s="53" t="e">
        <f>SUM('Base de datos'!$AC$19:$AC$199)/COUNT('Base de datos'!$A$19:$A$199)</f>
        <v>#DIV/0!</v>
      </c>
      <c r="C81" s="53" t="e">
        <f>SUMIF('Base de datos'!$D$19:$D$199,'Base de datos'!$D$3,'Base de datos'!$AC$19:$AC$199)/COUNTIF('Base de datos'!$D$19:$D$199,'Base de datos'!$D$3)</f>
        <v>#DIV/0!</v>
      </c>
      <c r="D81" s="53" t="e">
        <f>SUMIF('Base de datos'!$D$19:$D$199,'Base de datos'!$D$4,'Base de datos'!$AC$19:$AC$199)/COUNTIF('Base de datos'!$D$19:$D$199,'Base de datos'!$D$4)</f>
        <v>#DIV/0!</v>
      </c>
      <c r="E81" s="50"/>
      <c r="F81" s="50"/>
      <c r="G81" s="51"/>
      <c r="H81" s="52"/>
    </row>
    <row r="82" spans="1:8" x14ac:dyDescent="0.25">
      <c r="A82" s="32" t="s">
        <v>193</v>
      </c>
      <c r="B82" s="53" t="e">
        <f>SUM('Base de datos'!$AD$19:$AD$199)/COUNT('Base de datos'!$A$19:$A$199)</f>
        <v>#DIV/0!</v>
      </c>
      <c r="C82" s="53" t="e">
        <f>SUMIF('Base de datos'!$D$19:$D$199,'Base de datos'!$D$3,'Base de datos'!$AD$19:$AD$199)/COUNTIF('Base de datos'!$D$19:$D$199,'Base de datos'!$D$3)</f>
        <v>#DIV/0!</v>
      </c>
      <c r="D82" s="53" t="e">
        <f>SUMIF('Base de datos'!$D$19:$D$199,'Base de datos'!$D$4,'Base de datos'!$AD$19:$AD$199)/COUNTIF('Base de datos'!$D$19:$D$199,'Base de datos'!$D$4)</f>
        <v>#DIV/0!</v>
      </c>
      <c r="E82" s="50"/>
      <c r="F82" s="50"/>
      <c r="G82" s="51"/>
      <c r="H82" s="52"/>
    </row>
    <row r="83" spans="1:8" x14ac:dyDescent="0.25">
      <c r="A83" s="32" t="s">
        <v>125</v>
      </c>
      <c r="B83" s="53" t="e">
        <f>SUM('Base de datos'!$AE$19:$AE$199)/COUNT('Base de datos'!$A$19:$A$199)</f>
        <v>#DIV/0!</v>
      </c>
      <c r="C83" s="53" t="e">
        <f>SUMIF('Base de datos'!$D$19:$D$199,'Base de datos'!$D$3,'Base de datos'!$AE$19:$AE$199)/COUNTIF('Base de datos'!$D$19:$D$199,'Base de datos'!$D$3)</f>
        <v>#DIV/0!</v>
      </c>
      <c r="D83" s="53" t="e">
        <f>SUMIF('Base de datos'!$D$19:$D$199,'Base de datos'!$D$4,'Base de datos'!$AE$19:$AE$199)/COUNTIF('Base de datos'!$D$19:$D$199,'Base de datos'!$D$4)</f>
        <v>#DIV/0!</v>
      </c>
      <c r="E83" s="50"/>
      <c r="F83" s="50"/>
      <c r="G83" s="51"/>
      <c r="H83" s="52"/>
    </row>
    <row r="84" spans="1:8" x14ac:dyDescent="0.25">
      <c r="A84" s="32" t="s">
        <v>126</v>
      </c>
      <c r="B84" s="53" t="e">
        <f>SUM('Base de datos'!$AF$19:$AF$199)/COUNT('Base de datos'!$A$19:$A$199)</f>
        <v>#DIV/0!</v>
      </c>
      <c r="C84" s="53" t="e">
        <f>SUMIF('Base de datos'!$D$19:$D$199,'Base de datos'!$D$3,'Base de datos'!$AF$19:$AF$199)/COUNTIF('Base de datos'!$D$19:$D$199,'Base de datos'!$D$3)</f>
        <v>#DIV/0!</v>
      </c>
      <c r="D84" s="53" t="e">
        <f>SUMIF('Base de datos'!$D$19:$D$199,'Base de datos'!$D$4,'Base de datos'!$AF$19:$AF$199)/COUNTIF('Base de datos'!$D$19:$D$199,'Base de datos'!$D$4)</f>
        <v>#DIV/0!</v>
      </c>
      <c r="E84" s="50"/>
      <c r="F84" s="50"/>
      <c r="G84" s="51"/>
      <c r="H84" s="52"/>
    </row>
    <row r="85" spans="1:8" x14ac:dyDescent="0.25">
      <c r="A85" s="32"/>
      <c r="B85" s="53"/>
      <c r="C85" s="53"/>
      <c r="D85" s="53"/>
      <c r="E85" s="36"/>
      <c r="F85" s="36"/>
      <c r="G85" s="36"/>
      <c r="H85" s="36"/>
    </row>
    <row r="86" spans="1:8" x14ac:dyDescent="0.25">
      <c r="A86" s="19"/>
    </row>
    <row r="88" spans="1:8" x14ac:dyDescent="0.25">
      <c r="A88" s="19" t="s">
        <v>127</v>
      </c>
    </row>
    <row r="89" spans="1:8" x14ac:dyDescent="0.25">
      <c r="A89" s="33"/>
      <c r="B89" s="33" t="s">
        <v>66</v>
      </c>
      <c r="C89" s="45" t="s">
        <v>67</v>
      </c>
    </row>
    <row r="90" spans="1:8" x14ac:dyDescent="0.25">
      <c r="A90" s="32" t="s">
        <v>196</v>
      </c>
      <c r="B90" s="34">
        <f>COUNTIF('Base de datos'!$AG$19:$AG$199,'Base de datos'!AG3)</f>
        <v>0</v>
      </c>
      <c r="C90" s="43" t="e">
        <f>B90/B92</f>
        <v>#DIV/0!</v>
      </c>
    </row>
    <row r="91" spans="1:8" x14ac:dyDescent="0.25">
      <c r="A91" s="32" t="s">
        <v>36</v>
      </c>
      <c r="B91" s="34">
        <f>COUNTIF('Base de datos'!$AG$19:$AG$199,'Base de datos'!AG4)</f>
        <v>0</v>
      </c>
      <c r="C91" s="43" t="e">
        <f>B91/B92</f>
        <v>#DIV/0!</v>
      </c>
    </row>
    <row r="92" spans="1:8" x14ac:dyDescent="0.25">
      <c r="A92" s="32" t="s">
        <v>68</v>
      </c>
      <c r="B92" s="35">
        <f>SUM(B90:B91)</f>
        <v>0</v>
      </c>
      <c r="C92" s="43" t="e">
        <f>SUM(C90:C91)</f>
        <v>#DIV/0!</v>
      </c>
    </row>
    <row r="95" spans="1:8" x14ac:dyDescent="0.25">
      <c r="A95" s="19" t="s">
        <v>129</v>
      </c>
      <c r="E95" s="19" t="s">
        <v>131</v>
      </c>
    </row>
    <row r="96" spans="1:8" x14ac:dyDescent="0.25">
      <c r="A96" s="33"/>
      <c r="B96" s="33" t="s">
        <v>66</v>
      </c>
      <c r="C96" s="45" t="s">
        <v>67</v>
      </c>
      <c r="E96" s="33"/>
      <c r="F96" s="33" t="s">
        <v>66</v>
      </c>
      <c r="G96" s="45" t="s">
        <v>67</v>
      </c>
    </row>
    <row r="97" spans="1:7" x14ac:dyDescent="0.25">
      <c r="A97" s="32" t="s">
        <v>197</v>
      </c>
      <c r="B97" s="34">
        <f>COUNTIF('Base de datos'!$AI$19:$AI$199,'Base de datos'!AI3)</f>
        <v>0</v>
      </c>
      <c r="C97" s="43" t="e">
        <f>B97/B99</f>
        <v>#DIV/0!</v>
      </c>
      <c r="E97" s="32" t="s">
        <v>69</v>
      </c>
      <c r="F97" s="34">
        <f>COUNTIF('Base de datos'!$AK$19:$AK$199,'Base de datos'!AK3)</f>
        <v>0</v>
      </c>
      <c r="G97" s="43" t="e">
        <f>F97/F99</f>
        <v>#DIV/0!</v>
      </c>
    </row>
    <row r="98" spans="1:7" x14ac:dyDescent="0.25">
      <c r="A98" s="32" t="s">
        <v>36</v>
      </c>
      <c r="B98" s="34">
        <f>COUNTIF('Base de datos'!$AI$19:$AI$199,'Base de datos'!AI4)</f>
        <v>0</v>
      </c>
      <c r="C98" s="43" t="e">
        <f>B98/B99</f>
        <v>#DIV/0!</v>
      </c>
      <c r="E98" s="32" t="s">
        <v>36</v>
      </c>
      <c r="F98" s="34">
        <f>COUNTIF('Base de datos'!$AK$19:$AK$199,'Base de datos'!AK4)</f>
        <v>0</v>
      </c>
      <c r="G98" s="43" t="e">
        <f>F98/F99</f>
        <v>#DIV/0!</v>
      </c>
    </row>
    <row r="99" spans="1:7" x14ac:dyDescent="0.25">
      <c r="A99" s="32" t="s">
        <v>68</v>
      </c>
      <c r="B99" s="35">
        <f>SUM(B97:B98)</f>
        <v>0</v>
      </c>
      <c r="C99" s="43" t="e">
        <f>SUM(C97:C98)</f>
        <v>#DIV/0!</v>
      </c>
      <c r="E99" s="32" t="s">
        <v>68</v>
      </c>
      <c r="F99" s="35">
        <f>SUM(F97:F98)</f>
        <v>0</v>
      </c>
      <c r="G99" s="43" t="e">
        <f>SUM(G97:G98)</f>
        <v>#DIV/0!</v>
      </c>
    </row>
    <row r="102" spans="1:7" x14ac:dyDescent="0.25">
      <c r="A102" s="19" t="s">
        <v>137</v>
      </c>
      <c r="E102" s="19" t="s">
        <v>198</v>
      </c>
    </row>
    <row r="103" spans="1:7" x14ac:dyDescent="0.25">
      <c r="A103" s="33"/>
      <c r="B103" s="33" t="s">
        <v>66</v>
      </c>
      <c r="C103" s="45" t="s">
        <v>67</v>
      </c>
      <c r="E103" s="32"/>
      <c r="F103" s="33" t="s">
        <v>66</v>
      </c>
      <c r="G103" s="45" t="s">
        <v>67</v>
      </c>
    </row>
    <row r="104" spans="1:7" x14ac:dyDescent="0.25">
      <c r="A104" s="32" t="s">
        <v>199</v>
      </c>
      <c r="B104" s="34">
        <f>COUNTIF('Base de datos'!$AQ$19:$AQ$199,'Base de datos'!AQ3)</f>
        <v>0</v>
      </c>
      <c r="C104" s="43" t="e">
        <f>B104/B106</f>
        <v>#DIV/0!</v>
      </c>
      <c r="E104" s="32" t="s">
        <v>200</v>
      </c>
      <c r="F104" s="34">
        <f>COUNTIF('Base de datos'!$AR$19:$AR$199,'Base de datos'!AR3)</f>
        <v>0</v>
      </c>
      <c r="G104" s="43" t="e">
        <f>F104/$F$107</f>
        <v>#DIV/0!</v>
      </c>
    </row>
    <row r="105" spans="1:7" x14ac:dyDescent="0.25">
      <c r="A105" s="32" t="s">
        <v>36</v>
      </c>
      <c r="B105" s="34">
        <f>COUNTIF('Base de datos'!$AQ$19:$AQ$199,'Base de datos'!AQ4)</f>
        <v>0</v>
      </c>
      <c r="C105" s="43" t="e">
        <f>B105/B106</f>
        <v>#DIV/0!</v>
      </c>
      <c r="E105" s="32" t="s">
        <v>201</v>
      </c>
      <c r="F105" s="34">
        <f>COUNTIF('Base de datos'!$AR$19:$AR$199,'Base de datos'!AR4)</f>
        <v>0</v>
      </c>
      <c r="G105" s="43" t="e">
        <f t="shared" ref="G105:G106" si="4">F105/$F$107</f>
        <v>#DIV/0!</v>
      </c>
    </row>
    <row r="106" spans="1:7" x14ac:dyDescent="0.25">
      <c r="A106" s="32" t="s">
        <v>68</v>
      </c>
      <c r="B106" s="35">
        <f>SUM(B104:B105)</f>
        <v>0</v>
      </c>
      <c r="C106" s="43" t="e">
        <f>SUM(C104:C105)</f>
        <v>#DIV/0!</v>
      </c>
      <c r="E106" s="32" t="s">
        <v>202</v>
      </c>
      <c r="F106" s="34">
        <f>COUNTIF('Base de datos'!$AR$19:$AR$199,'Base de datos'!AR5)</f>
        <v>0</v>
      </c>
      <c r="G106" s="43" t="e">
        <f t="shared" si="4"/>
        <v>#DIV/0!</v>
      </c>
    </row>
    <row r="107" spans="1:7" x14ac:dyDescent="0.25">
      <c r="E107" s="32" t="s">
        <v>68</v>
      </c>
      <c r="F107" s="35">
        <f>SUM(F104:F106)</f>
        <v>0</v>
      </c>
      <c r="G107" s="44" t="e">
        <f>SUM(G104:G106)</f>
        <v>#DIV/0!</v>
      </c>
    </row>
    <row r="110" spans="1:7" s="30" customFormat="1" x14ac:dyDescent="0.25">
      <c r="A110" s="42" t="s">
        <v>70</v>
      </c>
    </row>
    <row r="112" spans="1:7" x14ac:dyDescent="0.25">
      <c r="A112" s="19" t="s">
        <v>135</v>
      </c>
      <c r="E112" s="19" t="s">
        <v>0</v>
      </c>
    </row>
    <row r="113" spans="1:7" x14ac:dyDescent="0.25">
      <c r="A113" s="33"/>
      <c r="B113" s="33" t="s">
        <v>66</v>
      </c>
      <c r="C113" s="45" t="s">
        <v>67</v>
      </c>
      <c r="E113" s="31"/>
      <c r="F113" s="33" t="s">
        <v>66</v>
      </c>
      <c r="G113" s="45" t="s">
        <v>67</v>
      </c>
    </row>
    <row r="114" spans="1:7" x14ac:dyDescent="0.25">
      <c r="A114" s="32" t="s">
        <v>204</v>
      </c>
      <c r="B114" s="34">
        <f>COUNTIF('Base de datos'!$AO$19:$AO$199,'Base de datos'!AO3)</f>
        <v>0</v>
      </c>
      <c r="C114" s="43" t="e">
        <f>B114/B116</f>
        <v>#DIV/0!</v>
      </c>
      <c r="E114" s="32" t="s">
        <v>205</v>
      </c>
      <c r="F114" s="34">
        <f>COUNTIF('Base de datos'!$AP$19:$AP$199,'Base de datos'!AP3)</f>
        <v>0</v>
      </c>
      <c r="G114" s="43" t="e">
        <f>F114/$F$118</f>
        <v>#DIV/0!</v>
      </c>
    </row>
    <row r="115" spans="1:7" x14ac:dyDescent="0.25">
      <c r="A115" s="32" t="s">
        <v>36</v>
      </c>
      <c r="B115" s="34">
        <f>COUNTIF('Base de datos'!$AO$19:$AO$199,'Base de datos'!AO4)</f>
        <v>0</v>
      </c>
      <c r="C115" s="43" t="e">
        <f>B115/B116</f>
        <v>#DIV/0!</v>
      </c>
      <c r="E115" s="32" t="s">
        <v>206</v>
      </c>
      <c r="F115" s="34">
        <f>COUNTIF('Base de datos'!$AP$19:$AP$199,'Base de datos'!AP4)</f>
        <v>0</v>
      </c>
      <c r="G115" s="43" t="e">
        <f>F115/$F$118</f>
        <v>#DIV/0!</v>
      </c>
    </row>
    <row r="116" spans="1:7" x14ac:dyDescent="0.25">
      <c r="A116" s="32" t="s">
        <v>68</v>
      </c>
      <c r="B116" s="35">
        <f>SUM(B114:B115)</f>
        <v>0</v>
      </c>
      <c r="C116" s="43" t="e">
        <f>SUM(C114:C115)</f>
        <v>#DIV/0!</v>
      </c>
      <c r="E116" s="32" t="s">
        <v>207</v>
      </c>
      <c r="F116" s="34">
        <f>COUNTIF('Base de datos'!$AP$19:$AP$199,'Base de datos'!AP5)</f>
        <v>0</v>
      </c>
      <c r="G116" s="43" t="e">
        <f>F116/$F$118</f>
        <v>#DIV/0!</v>
      </c>
    </row>
    <row r="117" spans="1:7" x14ac:dyDescent="0.25">
      <c r="C117" s="46"/>
      <c r="E117" s="32" t="s">
        <v>208</v>
      </c>
      <c r="F117" s="34">
        <f>COUNTIF('Base de datos'!$AP$19:$AP$199,'Base de datos'!AP6)</f>
        <v>0</v>
      </c>
      <c r="G117" s="43" t="e">
        <f>F117/$F$118</f>
        <v>#DIV/0!</v>
      </c>
    </row>
    <row r="118" spans="1:7" x14ac:dyDescent="0.25">
      <c r="C118" s="46"/>
      <c r="E118" s="32" t="s">
        <v>68</v>
      </c>
      <c r="F118" s="35">
        <f>SUM(F114:F117)</f>
        <v>0</v>
      </c>
      <c r="G118" s="43" t="e">
        <f>SUM(G114:G117)</f>
        <v>#DIV/0!</v>
      </c>
    </row>
    <row r="121" spans="1:7" x14ac:dyDescent="0.25">
      <c r="A121" s="19" t="s">
        <v>203</v>
      </c>
      <c r="E121" s="19" t="s">
        <v>141</v>
      </c>
    </row>
    <row r="122" spans="1:7" x14ac:dyDescent="0.25">
      <c r="A122" s="33"/>
      <c r="B122" s="33" t="s">
        <v>66</v>
      </c>
      <c r="C122" s="45" t="s">
        <v>67</v>
      </c>
      <c r="E122" s="32"/>
      <c r="F122" s="33" t="s">
        <v>66</v>
      </c>
      <c r="G122" s="45" t="s">
        <v>67</v>
      </c>
    </row>
    <row r="123" spans="1:7" x14ac:dyDescent="0.25">
      <c r="A123" s="32" t="s">
        <v>204</v>
      </c>
      <c r="B123" s="34">
        <f>COUNTIF('Base de datos'!$AS$19:$AS$199,'Base de datos'!AS3)</f>
        <v>0</v>
      </c>
      <c r="C123" s="43" t="e">
        <f>B123/B125</f>
        <v>#DIV/0!</v>
      </c>
      <c r="E123" s="32" t="s">
        <v>209</v>
      </c>
      <c r="F123" s="34">
        <f>COUNTIF('Base de datos'!$AT$19:$AT$199,'Base de datos'!AT3)</f>
        <v>0</v>
      </c>
      <c r="G123" s="43" t="e">
        <f>F123/$F$127</f>
        <v>#DIV/0!</v>
      </c>
    </row>
    <row r="124" spans="1:7" x14ac:dyDescent="0.25">
      <c r="A124" s="32" t="s">
        <v>36</v>
      </c>
      <c r="B124" s="34">
        <f>COUNTIF('Base de datos'!$AS$19:$AS$199,'Base de datos'!AS4)</f>
        <v>0</v>
      </c>
      <c r="C124" s="43" t="e">
        <f>B124/B125</f>
        <v>#DIV/0!</v>
      </c>
      <c r="E124" s="32" t="s">
        <v>210</v>
      </c>
      <c r="F124" s="34">
        <f>COUNTIF('Base de datos'!$AT$19:$AT$199,'Base de datos'!AT4)</f>
        <v>0</v>
      </c>
      <c r="G124" s="43" t="e">
        <f t="shared" ref="G124:G126" si="5">F124/$F$127</f>
        <v>#DIV/0!</v>
      </c>
    </row>
    <row r="125" spans="1:7" x14ac:dyDescent="0.25">
      <c r="A125" s="32" t="s">
        <v>68</v>
      </c>
      <c r="B125" s="35">
        <f>SUM(B123:B124)</f>
        <v>0</v>
      </c>
      <c r="C125" s="43" t="e">
        <f>SUM(C123:C124)</f>
        <v>#DIV/0!</v>
      </c>
      <c r="E125" s="32" t="s">
        <v>211</v>
      </c>
      <c r="F125" s="34">
        <f>COUNTIF('Base de datos'!$AT$19:$AT$199,'Base de datos'!AT5)</f>
        <v>0</v>
      </c>
      <c r="G125" s="43" t="e">
        <f t="shared" si="5"/>
        <v>#DIV/0!</v>
      </c>
    </row>
    <row r="126" spans="1:7" x14ac:dyDescent="0.25">
      <c r="E126" s="32" t="s">
        <v>212</v>
      </c>
      <c r="F126" s="34">
        <f>COUNTIF('Base de datos'!$AT$19:$AT$199,'Base de datos'!AT6)</f>
        <v>0</v>
      </c>
      <c r="G126" s="43" t="e">
        <f t="shared" si="5"/>
        <v>#DIV/0!</v>
      </c>
    </row>
    <row r="127" spans="1:7" x14ac:dyDescent="0.25">
      <c r="E127" s="32" t="s">
        <v>68</v>
      </c>
      <c r="F127" s="35">
        <f>SUM(F123:F126)</f>
        <v>0</v>
      </c>
      <c r="G127" s="43" t="e">
        <f>SUM(G123:G126)</f>
        <v>#DIV/0!</v>
      </c>
    </row>
  </sheetData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 scaleWithDoc="0">
    <oddHeader>&amp;L&amp;"Arial,Regular"&amp;8&amp;KDC281EMovimiento Internacinal de la Cruz Roja y de la Media Luna Roja&amp;"Arial,Bold"&amp;KDC281E &amp;K01+000I Caja de herramientas para PTE en emergencias</oddHeader>
    <oddFooter>&amp;L&amp;"Arial,Bold"&amp;8Módulo 5. Etapa 2. &amp;"Arial,Regular"Sub-etapa 2.
Plantilla de encuesta de salida de conversión en efectivo&amp;C&amp;"Arial,Regular"&amp;8Base de datos&amp;R&amp;"Arial,Regular"&amp;8&amp;P</oddFooter>
  </headerFooter>
  <rowBreaks count="1" manualBreakCount="1">
    <brk id="109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I35" sqref="I35"/>
    </sheetView>
  </sheetViews>
  <sheetFormatPr defaultColWidth="8.85546875" defaultRowHeight="15" x14ac:dyDescent="0.25"/>
  <sheetData/>
  <pageMargins left="0.70866141732283472" right="0.70866141732283472" top="0.74803149606299213" bottom="0.74803149606299213" header="0.31496062992125984" footer="0.31496062992125984"/>
  <pageSetup paperSize="9" scale="67" orientation="landscape" r:id="rId1"/>
  <headerFooter scaleWithDoc="0">
    <oddHeader>&amp;L&amp;"Arial,Regular"&amp;8&amp;KDC281EInternational Red Cross and Red Crescent Movement&amp;"Arial,Bold" &amp;K01+000I Cash in Emergencies Toolkit</oddHeader>
    <oddFooter>&amp;L&amp;"Arial,Bold"&amp;8Módulo 5. Etapa 2. &amp;"Arial,Regular"Sub-etapa 2.
Plantilla de encuesta de salida de conversión en efectivo&amp;C&amp;"Arial,Regular"&amp;8Base de datos&amp;R&amp;"Arial,Regular"&amp;8&amp;P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Base de datos</vt:lpstr>
      <vt:lpstr>Cálculos </vt:lpstr>
      <vt:lpstr>Gráficos</vt:lpstr>
      <vt:lpstr>'Base de datos'!Print_Area</vt:lpstr>
      <vt:lpstr>'Base de datos'!Print_Titles</vt:lpstr>
    </vt:vector>
  </TitlesOfParts>
  <Company>IFRC |+c|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LTadmin</dc:creator>
  <cp:lastModifiedBy>Ines DALMAU i GUTSENS</cp:lastModifiedBy>
  <cp:lastPrinted>2015-10-16T09:11:52Z</cp:lastPrinted>
  <dcterms:created xsi:type="dcterms:W3CDTF">2013-12-15T04:46:09Z</dcterms:created>
  <dcterms:modified xsi:type="dcterms:W3CDTF">2016-02-14T21:20:42Z</dcterms:modified>
</cp:coreProperties>
</file>