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1840" windowHeight="13680" activeTab="2"/>
  </bookViews>
  <sheets>
    <sheet name="Budget Details" sheetId="2" r:id="rId1"/>
    <sheet name="DREF Summary" sheetId="10" r:id="rId2"/>
    <sheet name="EA Summary" sheetId="9" r:id="rId3"/>
  </sheets>
  <definedNames>
    <definedName name="_xlnm._FilterDatabase" localSheetId="0" hidden="1">'Budget Details'!$A$7:$T$180</definedName>
    <definedName name="_xlnm.Print_Area" localSheetId="0">'Budget Details'!$B:$K</definedName>
    <definedName name="_xlnm.Print_Area" localSheetId="1">'DREF Summary'!$A$1:$E$61</definedName>
    <definedName name="_xlnm.Print_Area" localSheetId="2">'EA Summary'!$A$1:$H$72</definedName>
  </definedNames>
  <calcPr calcId="145621" calcMode="manual"/>
</workbook>
</file>

<file path=xl/calcChain.xml><?xml version="1.0" encoding="utf-8"?>
<calcChain xmlns="http://schemas.openxmlformats.org/spreadsheetml/2006/main">
  <c r="E54" i="10" l="1"/>
  <c r="D54" i="10"/>
  <c r="E53" i="10"/>
  <c r="D53" i="10"/>
  <c r="E52" i="10"/>
  <c r="D52" i="10"/>
  <c r="E51" i="10"/>
  <c r="D51" i="10"/>
  <c r="E50" i="10"/>
  <c r="D50" i="10"/>
  <c r="E49" i="10"/>
  <c r="D49" i="10"/>
  <c r="E43" i="10"/>
  <c r="D43" i="10"/>
  <c r="E42" i="10"/>
  <c r="D42" i="10"/>
  <c r="E39" i="10"/>
  <c r="E38" i="10"/>
  <c r="D38" i="10"/>
  <c r="E36" i="10"/>
  <c r="D36" i="10"/>
  <c r="E33" i="10"/>
  <c r="D33" i="10"/>
  <c r="E31" i="10"/>
  <c r="D31" i="10"/>
  <c r="E30" i="10"/>
  <c r="D30" i="10"/>
  <c r="E27" i="10"/>
  <c r="D27" i="10"/>
  <c r="E26" i="10"/>
  <c r="D26" i="10"/>
  <c r="E25" i="10"/>
  <c r="D25" i="10"/>
  <c r="E24" i="10"/>
  <c r="D24" i="10"/>
  <c r="E23" i="10"/>
  <c r="D23" i="10"/>
  <c r="E22" i="10"/>
  <c r="D22" i="10"/>
  <c r="E19" i="10"/>
  <c r="D19" i="10"/>
  <c r="E18" i="10"/>
  <c r="D18" i="10"/>
  <c r="E17" i="10"/>
  <c r="D17" i="10"/>
  <c r="E16" i="10"/>
  <c r="D16" i="10"/>
  <c r="E13" i="10"/>
  <c r="D13" i="10"/>
  <c r="E11" i="10"/>
  <c r="D11" i="10"/>
  <c r="E10" i="10"/>
  <c r="D10" i="10"/>
  <c r="E9" i="10"/>
  <c r="D9" i="10"/>
  <c r="E8" i="10"/>
  <c r="D8" i="10"/>
  <c r="E7" i="10"/>
  <c r="D7" i="10"/>
  <c r="E6" i="10"/>
  <c r="D6" i="10"/>
  <c r="D44" i="10" l="1"/>
  <c r="E28" i="10"/>
  <c r="D28" i="10"/>
  <c r="E56" i="10"/>
  <c r="E44" i="10"/>
  <c r="D56" i="10"/>
  <c r="I138" i="2"/>
  <c r="I141" i="2" s="1"/>
  <c r="I139" i="2"/>
  <c r="I140" i="2"/>
  <c r="J140" i="2" s="1"/>
  <c r="I143" i="2"/>
  <c r="I144" i="2"/>
  <c r="I145" i="2"/>
  <c r="J145" i="2" s="1"/>
  <c r="I149" i="2"/>
  <c r="I150" i="2"/>
  <c r="I151" i="2"/>
  <c r="I154" i="2"/>
  <c r="I155" i="2"/>
  <c r="I156" i="2"/>
  <c r="I115" i="2"/>
  <c r="I118" i="2" s="1"/>
  <c r="I116" i="2"/>
  <c r="I117" i="2"/>
  <c r="I120" i="2"/>
  <c r="I121" i="2"/>
  <c r="I122" i="2"/>
  <c r="I126" i="2"/>
  <c r="I127" i="2"/>
  <c r="I128" i="2"/>
  <c r="J128" i="2" s="1"/>
  <c r="K128" i="2" s="1"/>
  <c r="I131" i="2"/>
  <c r="I134" i="2" s="1"/>
  <c r="I132" i="2"/>
  <c r="I133" i="2"/>
  <c r="J133" i="2" s="1"/>
  <c r="I92" i="2"/>
  <c r="I93" i="2"/>
  <c r="I94" i="2"/>
  <c r="I97" i="2"/>
  <c r="I98" i="2"/>
  <c r="I99" i="2"/>
  <c r="I103" i="2"/>
  <c r="I104" i="2"/>
  <c r="I105" i="2"/>
  <c r="I106" i="2" s="1"/>
  <c r="I108" i="2"/>
  <c r="D37" i="10" s="1"/>
  <c r="I109" i="2"/>
  <c r="I110" i="2"/>
  <c r="I69" i="2"/>
  <c r="I70" i="2"/>
  <c r="I72" i="2" s="1"/>
  <c r="I71" i="2"/>
  <c r="I74" i="2"/>
  <c r="D15" i="10" s="1"/>
  <c r="I75" i="2"/>
  <c r="I76" i="2"/>
  <c r="I80" i="2"/>
  <c r="I81" i="2"/>
  <c r="I82" i="2"/>
  <c r="I85" i="2"/>
  <c r="I86" i="2"/>
  <c r="I87" i="2"/>
  <c r="I46" i="2"/>
  <c r="I47" i="2"/>
  <c r="I48" i="2"/>
  <c r="J48" i="2" s="1"/>
  <c r="I51" i="2"/>
  <c r="I54" i="2" s="1"/>
  <c r="I52" i="2"/>
  <c r="I53" i="2"/>
  <c r="J53" i="2" s="1"/>
  <c r="I57" i="2"/>
  <c r="I58" i="2"/>
  <c r="I60" i="2" s="1"/>
  <c r="I59" i="2"/>
  <c r="I62" i="2"/>
  <c r="J62" i="2" s="1"/>
  <c r="K62" i="2" s="1"/>
  <c r="I63" i="2"/>
  <c r="I64" i="2"/>
  <c r="I23" i="2"/>
  <c r="I24" i="2"/>
  <c r="I25" i="2"/>
  <c r="I26" i="2"/>
  <c r="I28" i="2"/>
  <c r="D32" i="10" s="1"/>
  <c r="D34" i="10" s="1"/>
  <c r="I29" i="2"/>
  <c r="I30" i="2"/>
  <c r="I31" i="2"/>
  <c r="I34" i="2"/>
  <c r="I37" i="2" s="1"/>
  <c r="I35" i="2"/>
  <c r="I36" i="2"/>
  <c r="J36" i="2" s="1"/>
  <c r="K36" i="2" s="1"/>
  <c r="I39" i="2"/>
  <c r="D49" i="9" s="1"/>
  <c r="G49" i="9" s="1"/>
  <c r="G50" i="9" s="1"/>
  <c r="I40" i="2"/>
  <c r="I41" i="2"/>
  <c r="J41" i="2" s="1"/>
  <c r="K41" i="2" s="1"/>
  <c r="I11" i="2"/>
  <c r="I16" i="2"/>
  <c r="I19" i="2" s="1"/>
  <c r="I17" i="2"/>
  <c r="I18" i="2"/>
  <c r="I171" i="2"/>
  <c r="I172" i="2"/>
  <c r="I175" i="2" s="1"/>
  <c r="I170" i="2" s="1"/>
  <c r="I173" i="2"/>
  <c r="I174" i="2"/>
  <c r="I163" i="2"/>
  <c r="D39" i="10" s="1"/>
  <c r="J156" i="2"/>
  <c r="K156" i="2" s="1"/>
  <c r="J151" i="2"/>
  <c r="K151" i="2"/>
  <c r="J144" i="2"/>
  <c r="K144" i="2" s="1"/>
  <c r="J139" i="2"/>
  <c r="K139" i="2"/>
  <c r="J132" i="2"/>
  <c r="K132" i="2" s="1"/>
  <c r="J127" i="2"/>
  <c r="J126" i="2"/>
  <c r="E12" i="10" s="1"/>
  <c r="J122" i="2"/>
  <c r="K122" i="2" s="1"/>
  <c r="J121" i="2"/>
  <c r="K121" i="2"/>
  <c r="J117" i="2"/>
  <c r="K117" i="2" s="1"/>
  <c r="J116" i="2"/>
  <c r="K116" i="2"/>
  <c r="J110" i="2"/>
  <c r="K110" i="2" s="1"/>
  <c r="J109" i="2"/>
  <c r="K109" i="2"/>
  <c r="J105" i="2"/>
  <c r="K105" i="2" s="1"/>
  <c r="J104" i="2"/>
  <c r="K104" i="2"/>
  <c r="J99" i="2"/>
  <c r="K99" i="2" s="1"/>
  <c r="J98" i="2"/>
  <c r="K98" i="2"/>
  <c r="J94" i="2"/>
  <c r="K94" i="2" s="1"/>
  <c r="J93" i="2"/>
  <c r="K93" i="2"/>
  <c r="J87" i="2"/>
  <c r="K87" i="2" s="1"/>
  <c r="J86" i="2"/>
  <c r="K86" i="2"/>
  <c r="J82" i="2"/>
  <c r="K82" i="2" s="1"/>
  <c r="J81" i="2"/>
  <c r="K81" i="2" s="1"/>
  <c r="J76" i="2"/>
  <c r="K76" i="2"/>
  <c r="J71" i="2"/>
  <c r="K71" i="2" s="1"/>
  <c r="J64" i="2"/>
  <c r="K64" i="2"/>
  <c r="J59" i="2"/>
  <c r="K59" i="2" s="1"/>
  <c r="J52" i="2"/>
  <c r="K52" i="2" s="1"/>
  <c r="J47" i="2"/>
  <c r="K47" i="2" s="1"/>
  <c r="J149" i="2"/>
  <c r="K149" i="2" s="1"/>
  <c r="J154" i="2"/>
  <c r="J138" i="2"/>
  <c r="K138" i="2" s="1"/>
  <c r="J143" i="2"/>
  <c r="J103" i="2"/>
  <c r="J106" i="2" s="1"/>
  <c r="J85" i="2"/>
  <c r="J69" i="2"/>
  <c r="J74" i="2"/>
  <c r="E15" i="10" s="1"/>
  <c r="J57" i="2"/>
  <c r="K57" i="2" s="1"/>
  <c r="J46" i="2"/>
  <c r="K46" i="2" s="1"/>
  <c r="J51" i="2"/>
  <c r="K143" i="2"/>
  <c r="K154" i="2"/>
  <c r="K69" i="2"/>
  <c r="K51" i="2"/>
  <c r="J40" i="2"/>
  <c r="K40" i="2"/>
  <c r="J24" i="2"/>
  <c r="J25" i="2"/>
  <c r="K25" i="2" s="1"/>
  <c r="J30" i="2"/>
  <c r="K30" i="2" s="1"/>
  <c r="J34" i="2"/>
  <c r="K34" i="2" s="1"/>
  <c r="J28" i="2"/>
  <c r="E32" i="10" s="1"/>
  <c r="E34" i="10" s="1"/>
  <c r="J23" i="2"/>
  <c r="J29" i="2"/>
  <c r="K23" i="2"/>
  <c r="I14" i="2"/>
  <c r="J14" i="2" s="1"/>
  <c r="K14" i="2" s="1"/>
  <c r="H57" i="9"/>
  <c r="H56" i="9"/>
  <c r="H55" i="9"/>
  <c r="H54" i="9"/>
  <c r="H53" i="9"/>
  <c r="H52" i="9"/>
  <c r="H46" i="9"/>
  <c r="H45" i="9"/>
  <c r="H42" i="9"/>
  <c r="H41" i="9"/>
  <c r="H39" i="9"/>
  <c r="H36" i="9"/>
  <c r="H33" i="9"/>
  <c r="H30" i="9"/>
  <c r="H29" i="9"/>
  <c r="H28" i="9"/>
  <c r="H27" i="9"/>
  <c r="H26" i="9"/>
  <c r="H25" i="9"/>
  <c r="H22" i="9"/>
  <c r="H21" i="9"/>
  <c r="H20" i="9"/>
  <c r="H19" i="9"/>
  <c r="H16" i="9"/>
  <c r="H15" i="9"/>
  <c r="H14" i="9"/>
  <c r="H13" i="9"/>
  <c r="H12" i="9"/>
  <c r="H11" i="9"/>
  <c r="H10" i="9"/>
  <c r="H9" i="9"/>
  <c r="F69" i="9"/>
  <c r="E69" i="9"/>
  <c r="D69" i="9"/>
  <c r="G68" i="9"/>
  <c r="G67" i="9"/>
  <c r="F59" i="9"/>
  <c r="E59" i="9"/>
  <c r="D57" i="9"/>
  <c r="G57" i="9" s="1"/>
  <c r="D56" i="9"/>
  <c r="G56" i="9" s="1"/>
  <c r="D55" i="9"/>
  <c r="G55" i="9" s="1"/>
  <c r="D54" i="9"/>
  <c r="G54" i="9" s="1"/>
  <c r="D53" i="9"/>
  <c r="G53" i="9" s="1"/>
  <c r="D52" i="9"/>
  <c r="G52" i="9" s="1"/>
  <c r="F50" i="9"/>
  <c r="E50" i="9"/>
  <c r="F47" i="9"/>
  <c r="E47" i="9"/>
  <c r="D46" i="9"/>
  <c r="G46" i="9" s="1"/>
  <c r="D45" i="9"/>
  <c r="G45" i="9" s="1"/>
  <c r="F43" i="9"/>
  <c r="E43" i="9"/>
  <c r="D41" i="9"/>
  <c r="G41" i="9" s="1"/>
  <c r="D39" i="9"/>
  <c r="G39" i="9" s="1"/>
  <c r="F37" i="9"/>
  <c r="E37" i="9"/>
  <c r="E61" i="9" s="1"/>
  <c r="D36" i="9"/>
  <c r="G36" i="9" s="1"/>
  <c r="D35" i="9"/>
  <c r="G35" i="9" s="1"/>
  <c r="D33" i="9"/>
  <c r="G33" i="9" s="1"/>
  <c r="F31" i="9"/>
  <c r="E31" i="9"/>
  <c r="D30" i="9"/>
  <c r="G30" i="9" s="1"/>
  <c r="D29" i="9"/>
  <c r="G29" i="9" s="1"/>
  <c r="D28" i="9"/>
  <c r="G28" i="9" s="1"/>
  <c r="D27" i="9"/>
  <c r="G27" i="9" s="1"/>
  <c r="D26" i="9"/>
  <c r="G26" i="9" s="1"/>
  <c r="D25" i="9"/>
  <c r="G25" i="9" s="1"/>
  <c r="F23" i="9"/>
  <c r="E23" i="9"/>
  <c r="D22" i="9"/>
  <c r="G22" i="9" s="1"/>
  <c r="D21" i="9"/>
  <c r="G21" i="9" s="1"/>
  <c r="D20" i="9"/>
  <c r="G20" i="9" s="1"/>
  <c r="D19" i="9"/>
  <c r="G19" i="9" s="1"/>
  <c r="D18" i="9"/>
  <c r="G18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D10" i="9"/>
  <c r="G10" i="9" s="1"/>
  <c r="D9" i="9"/>
  <c r="G9" i="9" s="1"/>
  <c r="J175" i="2"/>
  <c r="J169" i="2"/>
  <c r="J157" i="2"/>
  <c r="I168" i="2"/>
  <c r="G69" i="9"/>
  <c r="F61" i="9"/>
  <c r="F62" i="9" s="1"/>
  <c r="E62" i="9"/>
  <c r="I167" i="2"/>
  <c r="I166" i="2"/>
  <c r="I164" i="2"/>
  <c r="I165" i="2"/>
  <c r="J35" i="2"/>
  <c r="K35" i="2" s="1"/>
  <c r="I49" i="2" l="1"/>
  <c r="I77" i="2"/>
  <c r="K103" i="2"/>
  <c r="I83" i="2"/>
  <c r="I123" i="2"/>
  <c r="I152" i="2"/>
  <c r="I146" i="2"/>
  <c r="I136" i="2" s="1"/>
  <c r="I157" i="2"/>
  <c r="I169" i="2"/>
  <c r="I162" i="2" s="1"/>
  <c r="D42" i="9"/>
  <c r="G42" i="9" s="1"/>
  <c r="D40" i="10"/>
  <c r="J131" i="2"/>
  <c r="K131" i="2" s="1"/>
  <c r="K126" i="2"/>
  <c r="I129" i="2"/>
  <c r="I124" i="2" s="1"/>
  <c r="D12" i="10"/>
  <c r="J120" i="2"/>
  <c r="K120" i="2" s="1"/>
  <c r="K123" i="2" s="1"/>
  <c r="J123" i="2"/>
  <c r="I113" i="2"/>
  <c r="I112" i="2" s="1"/>
  <c r="J115" i="2"/>
  <c r="I111" i="2"/>
  <c r="D40" i="9"/>
  <c r="J108" i="2"/>
  <c r="J111" i="2" s="1"/>
  <c r="J101" i="2" s="1"/>
  <c r="I101" i="2"/>
  <c r="E37" i="10"/>
  <c r="E40" i="10" s="1"/>
  <c r="K106" i="2"/>
  <c r="D8" i="9"/>
  <c r="G8" i="9" s="1"/>
  <c r="G23" i="9" s="1"/>
  <c r="J97" i="2"/>
  <c r="E5" i="10" s="1"/>
  <c r="D5" i="10"/>
  <c r="J88" i="2"/>
  <c r="E14" i="10"/>
  <c r="K85" i="2"/>
  <c r="K88" i="2" s="1"/>
  <c r="I88" i="2"/>
  <c r="I78" i="2" s="1"/>
  <c r="D14" i="10"/>
  <c r="K74" i="2"/>
  <c r="H18" i="9"/>
  <c r="I65" i="2"/>
  <c r="I44" i="2"/>
  <c r="I42" i="2"/>
  <c r="I32" i="2" s="1"/>
  <c r="D46" i="10"/>
  <c r="D47" i="10" s="1"/>
  <c r="J39" i="2"/>
  <c r="I21" i="2"/>
  <c r="G47" i="9"/>
  <c r="H47" i="9"/>
  <c r="I9" i="2"/>
  <c r="I8" i="2" s="1"/>
  <c r="G59" i="9"/>
  <c r="H59" i="9"/>
  <c r="D47" i="9"/>
  <c r="H31" i="9"/>
  <c r="D59" i="9"/>
  <c r="E64" i="9"/>
  <c r="E71" i="9" s="1"/>
  <c r="K29" i="2"/>
  <c r="J129" i="2"/>
  <c r="I55" i="2"/>
  <c r="I43" i="2" s="1"/>
  <c r="I147" i="2"/>
  <c r="G31" i="9"/>
  <c r="F64" i="9"/>
  <c r="F71" i="9" s="1"/>
  <c r="K48" i="2"/>
  <c r="J49" i="2"/>
  <c r="D31" i="9"/>
  <c r="K49" i="2"/>
  <c r="K53" i="2"/>
  <c r="K54" i="2" s="1"/>
  <c r="J54" i="2"/>
  <c r="I67" i="2"/>
  <c r="J100" i="2"/>
  <c r="K97" i="2"/>
  <c r="K100" i="2" s="1"/>
  <c r="K133" i="2"/>
  <c r="K134" i="2" s="1"/>
  <c r="J134" i="2"/>
  <c r="K145" i="2"/>
  <c r="K146" i="2" s="1"/>
  <c r="J146" i="2"/>
  <c r="K24" i="2"/>
  <c r="K26" i="2" s="1"/>
  <c r="J26" i="2"/>
  <c r="K140" i="2"/>
  <c r="K141" i="2" s="1"/>
  <c r="J141" i="2"/>
  <c r="J136" i="2" s="1"/>
  <c r="J37" i="2"/>
  <c r="K37" i="2"/>
  <c r="D50" i="9"/>
  <c r="K28" i="2"/>
  <c r="K31" i="2" s="1"/>
  <c r="J31" i="2"/>
  <c r="H35" i="9"/>
  <c r="K65" i="2"/>
  <c r="D34" i="9"/>
  <c r="J11" i="2"/>
  <c r="J65" i="2"/>
  <c r="J92" i="2"/>
  <c r="J58" i="2"/>
  <c r="J63" i="2"/>
  <c r="K63" i="2" s="1"/>
  <c r="J70" i="2"/>
  <c r="J75" i="2"/>
  <c r="K127" i="2"/>
  <c r="K129" i="2" s="1"/>
  <c r="K108" i="2"/>
  <c r="K111" i="2" s="1"/>
  <c r="K101" i="2" s="1"/>
  <c r="J80" i="2"/>
  <c r="J150" i="2"/>
  <c r="J155" i="2"/>
  <c r="K155" i="2" s="1"/>
  <c r="I100" i="2"/>
  <c r="I95" i="2"/>
  <c r="I90" i="2" s="1"/>
  <c r="I89" i="2" s="1"/>
  <c r="H17" i="9"/>
  <c r="I20" i="2" l="1"/>
  <c r="K21" i="2"/>
  <c r="I135" i="2"/>
  <c r="D43" i="9"/>
  <c r="K115" i="2"/>
  <c r="K118" i="2" s="1"/>
  <c r="K113" i="2" s="1"/>
  <c r="J118" i="2"/>
  <c r="J113" i="2" s="1"/>
  <c r="G40" i="9"/>
  <c r="G43" i="9" s="1"/>
  <c r="E20" i="10"/>
  <c r="D20" i="10"/>
  <c r="D58" i="10" s="1"/>
  <c r="D59" i="10" s="1"/>
  <c r="D61" i="10" s="1"/>
  <c r="D23" i="9"/>
  <c r="I66" i="2"/>
  <c r="I176" i="2" s="1"/>
  <c r="I178" i="2" s="1"/>
  <c r="I180" i="2" s="1"/>
  <c r="E46" i="10"/>
  <c r="E47" i="10" s="1"/>
  <c r="H49" i="9"/>
  <c r="H50" i="9" s="1"/>
  <c r="K39" i="2"/>
  <c r="K42" i="2" s="1"/>
  <c r="K32" i="2" s="1"/>
  <c r="J42" i="2"/>
  <c r="J32" i="2" s="1"/>
  <c r="K124" i="2"/>
  <c r="K58" i="2"/>
  <c r="K60" i="2" s="1"/>
  <c r="K55" i="2" s="1"/>
  <c r="J60" i="2"/>
  <c r="J55" i="2" s="1"/>
  <c r="J44" i="2"/>
  <c r="G34" i="9"/>
  <c r="G37" i="9" s="1"/>
  <c r="D37" i="9"/>
  <c r="K150" i="2"/>
  <c r="K152" i="2" s="1"/>
  <c r="J152" i="2"/>
  <c r="J147" i="2" s="1"/>
  <c r="K75" i="2"/>
  <c r="K77" i="2" s="1"/>
  <c r="J77" i="2"/>
  <c r="K92" i="2"/>
  <c r="K95" i="2" s="1"/>
  <c r="K90" i="2" s="1"/>
  <c r="J95" i="2"/>
  <c r="J90" i="2" s="1"/>
  <c r="H8" i="9"/>
  <c r="H23" i="9" s="1"/>
  <c r="J83" i="2"/>
  <c r="J78" i="2" s="1"/>
  <c r="H40" i="9"/>
  <c r="H43" i="9" s="1"/>
  <c r="K80" i="2"/>
  <c r="K83" i="2" s="1"/>
  <c r="K78" i="2" s="1"/>
  <c r="K70" i="2"/>
  <c r="K72" i="2" s="1"/>
  <c r="K67" i="2" s="1"/>
  <c r="J72" i="2"/>
  <c r="J67" i="2" s="1"/>
  <c r="K44" i="2"/>
  <c r="K136" i="2"/>
  <c r="K11" i="2"/>
  <c r="H34" i="9"/>
  <c r="H37" i="9" s="1"/>
  <c r="J21" i="2"/>
  <c r="J124" i="2"/>
  <c r="G61" i="9" l="1"/>
  <c r="G62" i="9" s="1"/>
  <c r="G64" i="9" s="1"/>
  <c r="G71" i="9" s="1"/>
  <c r="E58" i="10"/>
  <c r="E59" i="10" s="1"/>
  <c r="E61" i="10" s="1"/>
  <c r="J176" i="2"/>
  <c r="H61" i="9"/>
  <c r="H62" i="9" s="1"/>
  <c r="H64" i="9" s="1"/>
  <c r="H71" i="9" s="1"/>
  <c r="D61" i="9"/>
  <c r="D62" i="9" s="1"/>
  <c r="D64" i="9" s="1"/>
  <c r="D71" i="9" s="1"/>
  <c r="J178" i="2" l="1"/>
  <c r="J180" i="2" s="1"/>
</calcChain>
</file>

<file path=xl/sharedStrings.xml><?xml version="1.0" encoding="utf-8"?>
<sst xmlns="http://schemas.openxmlformats.org/spreadsheetml/2006/main" count="317" uniqueCount="134">
  <si>
    <t/>
  </si>
  <si>
    <t>Unit</t>
  </si>
  <si>
    <t>Activity</t>
  </si>
  <si>
    <t>Account</t>
  </si>
  <si>
    <t>Description</t>
  </si>
  <si>
    <t>Total</t>
  </si>
  <si>
    <t>Currency: CHF</t>
  </si>
  <si>
    <t>Quantity</t>
  </si>
  <si>
    <t>Cost</t>
  </si>
  <si>
    <t>Travel</t>
  </si>
  <si>
    <t>Budget Group</t>
  </si>
  <si>
    <t>Shelter - Relief</t>
  </si>
  <si>
    <t>Shelter - Transitional</t>
  </si>
  <si>
    <t>Construction - Housing</t>
  </si>
  <si>
    <t>Construction - Materials</t>
  </si>
  <si>
    <t>Clothing &amp; Textiles</t>
  </si>
  <si>
    <t>Food</t>
  </si>
  <si>
    <t>Seeds &amp; Plants</t>
  </si>
  <si>
    <t>Medical &amp; First Aid</t>
  </si>
  <si>
    <t>Teaching Materials</t>
  </si>
  <si>
    <t>Land &amp; Buildings</t>
  </si>
  <si>
    <t>Office/Household  Furniture &amp; Equipment</t>
  </si>
  <si>
    <t>Medical Equipment</t>
  </si>
  <si>
    <t>Transport &amp; Vehicle Costs</t>
  </si>
  <si>
    <t>International Staff</t>
  </si>
  <si>
    <t>National Staff</t>
  </si>
  <si>
    <t>National Society Staff</t>
  </si>
  <si>
    <t>Consultants</t>
  </si>
  <si>
    <t>Workshops &amp; Training</t>
  </si>
  <si>
    <t>Office Costs</t>
  </si>
  <si>
    <t>Communications</t>
  </si>
  <si>
    <t>Professional Fees</t>
  </si>
  <si>
    <t>Financial Charges</t>
  </si>
  <si>
    <t>Other General Expenses</t>
  </si>
  <si>
    <t>TOTAL BUDGET</t>
  </si>
  <si>
    <t>Computer &amp; Telecom Equipment</t>
  </si>
  <si>
    <t>dd/mm/yyyy</t>
  </si>
  <si>
    <t>Multilateral Response</t>
  </si>
  <si>
    <t>Inter-Agency Shelter Coord.</t>
  </si>
  <si>
    <t>Bilateral Response</t>
  </si>
  <si>
    <t>Construction - Facilities</t>
  </si>
  <si>
    <t>Water, Sanitation &amp; Hygiene</t>
  </si>
  <si>
    <t>Other Supplies &amp; Services</t>
  </si>
  <si>
    <t>Emergency Response Units</t>
  </si>
  <si>
    <t>Total RELIEF ITEMS, CONSTRUCTION AND SUPPLIES</t>
  </si>
  <si>
    <t>Vehicles Purchase</t>
  </si>
  <si>
    <t>Total LAND, VEHICLES AND EQUIPMENT</t>
  </si>
  <si>
    <t>Storage, Warehousing</t>
  </si>
  <si>
    <t>Logistics Services</t>
  </si>
  <si>
    <t>Total LOGISTICS, TRANSPORT AND STORAGE</t>
  </si>
  <si>
    <t>Volunteers</t>
  </si>
  <si>
    <t xml:space="preserve">Total PERSONNEL </t>
  </si>
  <si>
    <t>Total CONSULTANTS &amp; PROFESSIONAL FEES</t>
  </si>
  <si>
    <t>Total WORKSHOP &amp; TRAINING</t>
  </si>
  <si>
    <t>Information &amp; Public Relations</t>
  </si>
  <si>
    <t>Shared Support Services</t>
  </si>
  <si>
    <t>Total GENERAL EXPENDITURES</t>
  </si>
  <si>
    <t>Programme and Supplementary Services Recovery</t>
  </si>
  <si>
    <t>Total INDIRECT COSTS</t>
  </si>
  <si>
    <t>Available Resources</t>
  </si>
  <si>
    <t>Multilateral Contributions</t>
  </si>
  <si>
    <t>Bilateral Contributions</t>
  </si>
  <si>
    <t>TOTAL AVAILABLE RESOURCES</t>
  </si>
  <si>
    <t>NET EMERGENCY APPEAL NEEDS</t>
  </si>
  <si>
    <t>SUB TOTAL BUDGET:</t>
  </si>
  <si>
    <t>Programme support:</t>
  </si>
  <si>
    <t>TOTAL BUDGET:</t>
  </si>
  <si>
    <t>Expenditure</t>
  </si>
  <si>
    <t>Expenditure CHF</t>
  </si>
  <si>
    <t xml:space="preserve">Date: </t>
  </si>
  <si>
    <t xml:space="preserve">IFRC operation support costs </t>
  </si>
  <si>
    <t>National Society operation support costs (where not included in sector based activities)</t>
  </si>
  <si>
    <t>Outcome 1</t>
  </si>
  <si>
    <t>Output 1.1</t>
  </si>
  <si>
    <t>Output 1.2</t>
  </si>
  <si>
    <t>Total Outcome 1.2</t>
  </si>
  <si>
    <t>Total Output 1.1</t>
  </si>
  <si>
    <t>Outcome 2</t>
  </si>
  <si>
    <t>Output 2.1</t>
  </si>
  <si>
    <t>Total Output 2.1</t>
  </si>
  <si>
    <t>Output 2.2</t>
  </si>
  <si>
    <t>Total Output 2.2:</t>
  </si>
  <si>
    <t>Total Output 1.2</t>
  </si>
  <si>
    <t>Remove or add lines as necessary</t>
  </si>
  <si>
    <t>1.  Early warning and emergency response preparedness</t>
  </si>
  <si>
    <t>2. Areas common to all sectors (assessments, monitoring and evaluation)</t>
  </si>
  <si>
    <t>3. Health and Care</t>
  </si>
  <si>
    <t xml:space="preserve">4. Water, sanitation, and hygiene promotion </t>
  </si>
  <si>
    <t>5. Emergency shelter and household items</t>
  </si>
  <si>
    <t>6. Food security and livelihoods</t>
  </si>
  <si>
    <t>7. Restoring family links</t>
  </si>
  <si>
    <t xml:space="preserve">Insert other rows as necessary for Disaster preparedness and risk reduction and National Society capacity building </t>
  </si>
  <si>
    <t>Total NS support costs</t>
  </si>
  <si>
    <t>Total IFRC support costs</t>
  </si>
  <si>
    <t>Utensils &amp; Tools</t>
  </si>
  <si>
    <t>Other Machinery &amp; Equipment</t>
  </si>
  <si>
    <t>Distribution &amp; Monitoring</t>
  </si>
  <si>
    <t>BUDGET DETAILS</t>
  </si>
  <si>
    <t>Volunteer insurance (minimum 200)</t>
  </si>
  <si>
    <t>A0111</t>
  </si>
  <si>
    <t>A0112</t>
  </si>
  <si>
    <t>A0211</t>
  </si>
  <si>
    <t>A0212</t>
  </si>
  <si>
    <t>A0221</t>
  </si>
  <si>
    <t>A0222</t>
  </si>
  <si>
    <t>A0311</t>
  </si>
  <si>
    <t>A0312</t>
  </si>
  <si>
    <t>A0321</t>
  </si>
  <si>
    <t>A0322</t>
  </si>
  <si>
    <t>A0411</t>
  </si>
  <si>
    <t>A0412</t>
  </si>
  <si>
    <t>A0421</t>
  </si>
  <si>
    <t>A0422</t>
  </si>
  <si>
    <t>A0511</t>
  </si>
  <si>
    <t>A0512</t>
  </si>
  <si>
    <t>A0521</t>
  </si>
  <si>
    <t>A0522</t>
  </si>
  <si>
    <t>A0611</t>
  </si>
  <si>
    <t>A0612</t>
  </si>
  <si>
    <t>A0621</t>
  </si>
  <si>
    <t>A0622</t>
  </si>
  <si>
    <t>A0711</t>
  </si>
  <si>
    <t>A0712</t>
  </si>
  <si>
    <t>A0721</t>
  </si>
  <si>
    <t>A0722</t>
  </si>
  <si>
    <t>A0811</t>
  </si>
  <si>
    <t>A0821</t>
  </si>
  <si>
    <t>Cash Disbursements</t>
  </si>
  <si>
    <t>Budget CHF</t>
  </si>
  <si>
    <t>EMERGENCY APPEAL OPERATION</t>
  </si>
  <si>
    <t>DREF grant budget</t>
  </si>
  <si>
    <t>DREF OPERATION</t>
  </si>
  <si>
    <t>APPEAL</t>
  </si>
  <si>
    <t>APPEAL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</si>
</sst>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;[Red]\-#,##0;0"/>
    <numFmt numFmtId="165" formatCode="#,##0_ ;[Red]\-#,##0\ "/>
  </numFmts>
  <fonts count="30" x14ac:knownFonts="1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rgb="FF0070C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rgb="FF0070C0"/>
      <name val="Arial"/>
      <family val="2"/>
    </font>
    <font>
      <sz val="11"/>
      <color theme="1"/>
      <name val="Arial"/>
      <family val="2"/>
    </font>
    <font>
      <b/>
      <sz val="8"/>
      <color theme="1"/>
      <name val="Arial Narrow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10"/>
      <color rgb="FFDC281E"/>
      <name val="Arial"/>
      <family val="2"/>
    </font>
    <font>
      <b/>
      <sz val="10"/>
      <color rgb="FFDC281E"/>
      <name val="Arial"/>
      <family val="2"/>
    </font>
    <font>
      <sz val="9"/>
      <name val="Arial"/>
      <family val="2"/>
    </font>
    <font>
      <b/>
      <sz val="9"/>
      <color rgb="FFDC281E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b/>
      <i/>
      <sz val="12"/>
      <color rgb="FFDC281E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5"/>
        <bgColor indexed="1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11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13"/>
      </patternFill>
    </fill>
    <fill>
      <patternFill patternType="solid">
        <fgColor theme="4" tint="0.79998168889431442"/>
        <bgColor indexed="11"/>
      </patternFill>
    </fill>
    <fill>
      <patternFill patternType="solid">
        <fgColor rgb="FFECF1F8"/>
        <bgColor indexed="64"/>
      </patternFill>
    </fill>
    <fill>
      <patternFill patternType="solid">
        <fgColor theme="4" tint="0.79998168889431442"/>
        <bgColor indexed="13"/>
      </patternFill>
    </fill>
    <fill>
      <patternFill patternType="solid">
        <fgColor theme="0" tint="-4.9989318521683403E-2"/>
        <bgColor indexed="1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1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13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indexed="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auto="1"/>
      </bottom>
      <diagonal/>
    </border>
    <border>
      <left/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/>
      <diagonal/>
    </border>
  </borders>
  <cellStyleXfs count="71">
    <xf numFmtId="0" fontId="0" fillId="0" borderId="0"/>
    <xf numFmtId="43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301">
    <xf numFmtId="0" fontId="0" fillId="0" borderId="0" xfId="0"/>
    <xf numFmtId="0" fontId="2" fillId="3" borderId="0" xfId="0" applyFont="1" applyFill="1"/>
    <xf numFmtId="0" fontId="2" fillId="3" borderId="0" xfId="0" applyFont="1" applyFill="1" applyAlignment="1"/>
    <xf numFmtId="0" fontId="2" fillId="0" borderId="0" xfId="0" applyFont="1"/>
    <xf numFmtId="0" fontId="2" fillId="3" borderId="0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NumberFormat="1" applyFont="1" applyFill="1" applyBorder="1" applyAlignment="1"/>
    <xf numFmtId="0" fontId="3" fillId="3" borderId="0" xfId="0" applyNumberFormat="1" applyFont="1" applyFill="1" applyBorder="1" applyAlignment="1"/>
    <xf numFmtId="0" fontId="4" fillId="3" borderId="0" xfId="0" applyNumberFormat="1" applyFont="1" applyFill="1" applyBorder="1" applyAlignment="1">
      <alignment vertical="center"/>
    </xf>
    <xf numFmtId="0" fontId="3" fillId="4" borderId="0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4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9" fillId="3" borderId="0" xfId="0" applyFont="1" applyFill="1" applyAlignment="1"/>
    <xf numFmtId="0" fontId="8" fillId="3" borderId="0" xfId="0" applyFont="1" applyFill="1" applyAlignment="1"/>
    <xf numFmtId="0" fontId="11" fillId="3" borderId="0" xfId="0" applyNumberFormat="1" applyFont="1" applyFill="1" applyBorder="1" applyAlignment="1"/>
    <xf numFmtId="14" fontId="11" fillId="3" borderId="0" xfId="0" applyNumberFormat="1" applyFont="1" applyFill="1" applyAlignment="1">
      <alignment horizontal="right"/>
    </xf>
    <xf numFmtId="0" fontId="3" fillId="6" borderId="4" xfId="0" applyNumberFormat="1" applyFont="1" applyFill="1" applyBorder="1" applyAlignment="1">
      <alignment horizontal="left" vertical="center"/>
    </xf>
    <xf numFmtId="0" fontId="2" fillId="7" borderId="4" xfId="0" applyFont="1" applyFill="1" applyBorder="1"/>
    <xf numFmtId="165" fontId="3" fillId="6" borderId="4" xfId="0" applyNumberFormat="1" applyFont="1" applyFill="1" applyBorder="1" applyAlignment="1">
      <alignment horizontal="right" vertical="center"/>
    </xf>
    <xf numFmtId="164" fontId="3" fillId="6" borderId="4" xfId="0" applyNumberFormat="1" applyFont="1" applyFill="1" applyBorder="1" applyAlignment="1">
      <alignment horizontal="right" vertical="center"/>
    </xf>
    <xf numFmtId="0" fontId="8" fillId="8" borderId="5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7" xfId="0" applyNumberFormat="1" applyFont="1" applyFill="1" applyBorder="1" applyAlignment="1">
      <alignment horizontal="left" vertical="center"/>
    </xf>
    <xf numFmtId="164" fontId="2" fillId="5" borderId="0" xfId="0" applyNumberFormat="1" applyFont="1" applyFill="1" applyBorder="1" applyAlignment="1">
      <alignment horizontal="right" vertical="center"/>
    </xf>
    <xf numFmtId="164" fontId="3" fillId="5" borderId="0" xfId="0" applyNumberFormat="1" applyFont="1" applyFill="1" applyBorder="1" applyAlignment="1">
      <alignment horizontal="right" vertical="center"/>
    </xf>
    <xf numFmtId="43" fontId="7" fillId="0" borderId="0" xfId="1" applyFont="1" applyAlignment="1">
      <alignment horizontal="center"/>
    </xf>
    <xf numFmtId="43" fontId="8" fillId="3" borderId="0" xfId="1" applyFont="1" applyFill="1" applyAlignment="1"/>
    <xf numFmtId="43" fontId="2" fillId="3" borderId="0" xfId="1" applyFont="1" applyFill="1" applyBorder="1"/>
    <xf numFmtId="43" fontId="3" fillId="6" borderId="4" xfId="1" applyFont="1" applyFill="1" applyBorder="1" applyAlignment="1">
      <alignment horizontal="right" vertical="center"/>
    </xf>
    <xf numFmtId="43" fontId="2" fillId="5" borderId="0" xfId="1" applyFont="1" applyFill="1" applyBorder="1" applyAlignment="1">
      <alignment horizontal="right" vertical="center"/>
    </xf>
    <xf numFmtId="43" fontId="3" fillId="3" borderId="0" xfId="1" applyFont="1" applyFill="1" applyBorder="1" applyAlignment="1">
      <alignment horizontal="center" vertical="center"/>
    </xf>
    <xf numFmtId="43" fontId="2" fillId="3" borderId="0" xfId="1" applyFont="1" applyFill="1"/>
    <xf numFmtId="0" fontId="8" fillId="8" borderId="6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/>
    <xf numFmtId="43" fontId="11" fillId="3" borderId="0" xfId="0" applyNumberFormat="1" applyFont="1" applyFill="1" applyBorder="1" applyAlignment="1"/>
    <xf numFmtId="0" fontId="12" fillId="3" borderId="0" xfId="0" applyFont="1" applyFill="1"/>
    <xf numFmtId="0" fontId="13" fillId="0" borderId="0" xfId="0" applyFont="1" applyProtection="1"/>
    <xf numFmtId="0" fontId="14" fillId="0" borderId="0" xfId="0" applyFont="1" applyProtection="1"/>
    <xf numFmtId="0" fontId="15" fillId="0" borderId="0" xfId="0" applyFont="1" applyProtection="1"/>
    <xf numFmtId="0" fontId="17" fillId="0" borderId="0" xfId="0" applyFont="1" applyProtection="1"/>
    <xf numFmtId="0" fontId="19" fillId="0" borderId="10" xfId="0" applyFont="1" applyBorder="1" applyProtection="1"/>
    <xf numFmtId="0" fontId="19" fillId="0" borderId="0" xfId="0" applyFont="1" applyBorder="1" applyProtection="1"/>
    <xf numFmtId="0" fontId="15" fillId="0" borderId="0" xfId="0" applyFont="1" applyBorder="1" applyProtection="1"/>
    <xf numFmtId="2" fontId="19" fillId="0" borderId="0" xfId="0" applyNumberFormat="1" applyFont="1" applyBorder="1" applyAlignment="1" applyProtection="1">
      <alignment horizontal="center"/>
    </xf>
    <xf numFmtId="3" fontId="15" fillId="0" borderId="0" xfId="0" applyNumberFormat="1" applyFont="1" applyProtection="1"/>
    <xf numFmtId="0" fontId="19" fillId="10" borderId="4" xfId="0" applyFont="1" applyFill="1" applyBorder="1" applyProtection="1"/>
    <xf numFmtId="0" fontId="15" fillId="10" borderId="4" xfId="0" applyFont="1" applyFill="1" applyBorder="1" applyProtection="1"/>
    <xf numFmtId="3" fontId="19" fillId="10" borderId="16" xfId="0" applyNumberFormat="1" applyFont="1" applyFill="1" applyBorder="1" applyProtection="1"/>
    <xf numFmtId="3" fontId="19" fillId="10" borderId="4" xfId="0" applyNumberFormat="1" applyFont="1" applyFill="1" applyBorder="1" applyProtection="1"/>
    <xf numFmtId="3" fontId="15" fillId="0" borderId="13" xfId="0" applyNumberFormat="1" applyFont="1" applyBorder="1" applyProtection="1"/>
    <xf numFmtId="3" fontId="15" fillId="0" borderId="0" xfId="0" applyNumberFormat="1" applyFont="1" applyBorder="1" applyProtection="1"/>
    <xf numFmtId="0" fontId="19" fillId="10" borderId="17" xfId="0" applyFont="1" applyFill="1" applyBorder="1" applyProtection="1"/>
    <xf numFmtId="0" fontId="15" fillId="10" borderId="17" xfId="0" applyFont="1" applyFill="1" applyBorder="1" applyProtection="1"/>
    <xf numFmtId="3" fontId="19" fillId="10" borderId="17" xfId="0" applyNumberFormat="1" applyFont="1" applyFill="1" applyBorder="1" applyProtection="1"/>
    <xf numFmtId="0" fontId="20" fillId="0" borderId="0" xfId="0" applyFont="1" applyProtection="1"/>
    <xf numFmtId="3" fontId="19" fillId="10" borderId="18" xfId="0" applyNumberFormat="1" applyFont="1" applyFill="1" applyBorder="1" applyProtection="1"/>
    <xf numFmtId="3" fontId="15" fillId="0" borderId="13" xfId="0" quotePrefix="1" applyNumberFormat="1" applyFont="1" applyBorder="1" applyProtection="1">
      <protection locked="0"/>
    </xf>
    <xf numFmtId="0" fontId="2" fillId="0" borderId="0" xfId="0" applyFont="1" applyFill="1"/>
    <xf numFmtId="2" fontId="19" fillId="0" borderId="9" xfId="0" applyNumberFormat="1" applyFont="1" applyBorder="1" applyAlignment="1" applyProtection="1">
      <alignment horizontal="center"/>
    </xf>
    <xf numFmtId="3" fontId="15" fillId="0" borderId="9" xfId="0" applyNumberFormat="1" applyFont="1" applyBorder="1" applyProtection="1"/>
    <xf numFmtId="3" fontId="19" fillId="10" borderId="19" xfId="0" applyNumberFormat="1" applyFont="1" applyFill="1" applyBorder="1" applyProtection="1"/>
    <xf numFmtId="0" fontId="2" fillId="0" borderId="5" xfId="0" applyFont="1" applyBorder="1"/>
    <xf numFmtId="0" fontId="2" fillId="3" borderId="5" xfId="0" applyFon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right" vertical="center"/>
    </xf>
    <xf numFmtId="43" fontId="12" fillId="5" borderId="5" xfId="1" applyFont="1" applyFill="1" applyBorder="1" applyAlignment="1">
      <alignment horizontal="right" vertical="center"/>
    </xf>
    <xf numFmtId="165" fontId="3" fillId="5" borderId="5" xfId="0" applyNumberFormat="1" applyFont="1" applyFill="1" applyBorder="1" applyAlignment="1">
      <alignment horizontal="right" vertical="center"/>
    </xf>
    <xf numFmtId="0" fontId="2" fillId="3" borderId="5" xfId="0" applyFont="1" applyFill="1" applyBorder="1"/>
    <xf numFmtId="0" fontId="3" fillId="4" borderId="2" xfId="0" applyNumberFormat="1" applyFont="1" applyFill="1" applyBorder="1" applyAlignment="1">
      <alignment horizontal="left" vertical="center" wrapText="1"/>
    </xf>
    <xf numFmtId="0" fontId="3" fillId="4" borderId="5" xfId="0" applyNumberFormat="1" applyFont="1" applyFill="1" applyBorder="1" applyAlignment="1">
      <alignment horizontal="left" vertical="center" wrapText="1"/>
    </xf>
    <xf numFmtId="0" fontId="3" fillId="4" borderId="19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/>
    <xf numFmtId="0" fontId="3" fillId="0" borderId="6" xfId="0" applyNumberFormat="1" applyFont="1" applyFill="1" applyBorder="1" applyAlignment="1">
      <alignment horizontal="left" vertical="center"/>
    </xf>
    <xf numFmtId="165" fontId="3" fillId="0" borderId="5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43" fontId="3" fillId="0" borderId="5" xfId="1" applyFont="1" applyFill="1" applyBorder="1" applyAlignment="1">
      <alignment horizontal="right" vertical="center"/>
    </xf>
    <xf numFmtId="165" fontId="3" fillId="5" borderId="11" xfId="0" applyNumberFormat="1" applyFont="1" applyFill="1" applyBorder="1" applyAlignment="1">
      <alignment horizontal="right" vertical="center"/>
    </xf>
    <xf numFmtId="165" fontId="3" fillId="5" borderId="12" xfId="0" applyNumberFormat="1" applyFont="1" applyFill="1" applyBorder="1" applyAlignment="1">
      <alignment horizontal="right" vertical="center"/>
    </xf>
    <xf numFmtId="165" fontId="3" fillId="5" borderId="9" xfId="0" applyNumberFormat="1" applyFont="1" applyFill="1" applyBorder="1" applyAlignment="1">
      <alignment horizontal="right" vertical="center"/>
    </xf>
    <xf numFmtId="164" fontId="2" fillId="9" borderId="5" xfId="0" applyNumberFormat="1" applyFont="1" applyFill="1" applyBorder="1" applyAlignment="1">
      <alignment horizontal="right" vertical="center"/>
    </xf>
    <xf numFmtId="43" fontId="12" fillId="9" borderId="5" xfId="1" applyFont="1" applyFill="1" applyBorder="1" applyAlignment="1">
      <alignment horizontal="right" vertical="center"/>
    </xf>
    <xf numFmtId="165" fontId="3" fillId="9" borderId="5" xfId="0" applyNumberFormat="1" applyFont="1" applyFill="1" applyBorder="1" applyAlignment="1">
      <alignment horizontal="right" vertical="center"/>
    </xf>
    <xf numFmtId="0" fontId="3" fillId="11" borderId="6" xfId="0" applyNumberFormat="1" applyFont="1" applyFill="1" applyBorder="1" applyAlignment="1">
      <alignment horizontal="left" vertical="center" wrapText="1"/>
    </xf>
    <xf numFmtId="0" fontId="3" fillId="11" borderId="5" xfId="0" applyNumberFormat="1" applyFont="1" applyFill="1" applyBorder="1" applyAlignment="1">
      <alignment horizontal="left" vertical="center" wrapText="1"/>
    </xf>
    <xf numFmtId="0" fontId="3" fillId="12" borderId="5" xfId="0" applyNumberFormat="1" applyFont="1" applyFill="1" applyBorder="1" applyAlignment="1">
      <alignment horizontal="left" vertical="center" wrapText="1"/>
    </xf>
    <xf numFmtId="165" fontId="3" fillId="12" borderId="5" xfId="0" applyNumberFormat="1" applyFont="1" applyFill="1" applyBorder="1" applyAlignment="1">
      <alignment horizontal="right" vertical="center" wrapText="1"/>
    </xf>
    <xf numFmtId="165" fontId="3" fillId="12" borderId="5" xfId="0" applyNumberFormat="1" applyFont="1" applyFill="1" applyBorder="1" applyAlignment="1">
      <alignment horizontal="left" vertical="center" wrapText="1"/>
    </xf>
    <xf numFmtId="164" fontId="2" fillId="14" borderId="5" xfId="0" applyNumberFormat="1" applyFont="1" applyFill="1" applyBorder="1" applyAlignment="1">
      <alignment horizontal="right" vertical="center"/>
    </xf>
    <xf numFmtId="43" fontId="12" fillId="14" borderId="5" xfId="1" applyFont="1" applyFill="1" applyBorder="1" applyAlignment="1">
      <alignment horizontal="right" vertical="center"/>
    </xf>
    <xf numFmtId="165" fontId="3" fillId="14" borderId="5" xfId="0" applyNumberFormat="1" applyFont="1" applyFill="1" applyBorder="1" applyAlignment="1">
      <alignment horizontal="right" vertical="center"/>
    </xf>
    <xf numFmtId="0" fontId="0" fillId="0" borderId="4" xfId="0" applyBorder="1" applyAlignment="1"/>
    <xf numFmtId="0" fontId="0" fillId="0" borderId="6" xfId="0" applyBorder="1" applyAlignment="1"/>
    <xf numFmtId="0" fontId="2" fillId="7" borderId="4" xfId="0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center"/>
    </xf>
    <xf numFmtId="0" fontId="2" fillId="0" borderId="5" xfId="0" applyFont="1" applyFill="1" applyBorder="1"/>
    <xf numFmtId="0" fontId="0" fillId="0" borderId="5" xfId="0" applyBorder="1" applyAlignment="1"/>
    <xf numFmtId="165" fontId="3" fillId="6" borderId="5" xfId="0" applyNumberFormat="1" applyFont="1" applyFill="1" applyBorder="1" applyAlignment="1">
      <alignment horizontal="right" vertical="center"/>
    </xf>
    <xf numFmtId="43" fontId="2" fillId="5" borderId="5" xfId="1" applyFont="1" applyFill="1" applyBorder="1" applyAlignment="1">
      <alignment horizontal="right" vertical="center"/>
    </xf>
    <xf numFmtId="165" fontId="3" fillId="11" borderId="5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Alignment="1">
      <alignment horizontal="center"/>
    </xf>
    <xf numFmtId="4" fontId="11" fillId="3" borderId="0" xfId="0" applyNumberFormat="1" applyFont="1" applyFill="1" applyBorder="1" applyAlignment="1"/>
    <xf numFmtId="4" fontId="4" fillId="3" borderId="0" xfId="0" applyNumberFormat="1" applyFont="1" applyFill="1" applyBorder="1" applyAlignment="1">
      <alignment vertical="center"/>
    </xf>
    <xf numFmtId="4" fontId="3" fillId="11" borderId="5" xfId="0" applyNumberFormat="1" applyFont="1" applyFill="1" applyBorder="1" applyAlignment="1">
      <alignment horizontal="left" vertical="center" wrapText="1"/>
    </xf>
    <xf numFmtId="4" fontId="3" fillId="12" borderId="5" xfId="0" applyNumberFormat="1" applyFont="1" applyFill="1" applyBorder="1" applyAlignment="1">
      <alignment horizontal="left" vertical="center" wrapText="1"/>
    </xf>
    <xf numFmtId="4" fontId="3" fillId="4" borderId="5" xfId="0" applyNumberFormat="1" applyFont="1" applyFill="1" applyBorder="1" applyAlignment="1">
      <alignment horizontal="left" vertical="center" wrapText="1"/>
    </xf>
    <xf numFmtId="4" fontId="2" fillId="5" borderId="5" xfId="0" applyNumberFormat="1" applyFont="1" applyFill="1" applyBorder="1" applyAlignment="1">
      <alignment horizontal="right" vertical="center"/>
    </xf>
    <xf numFmtId="4" fontId="2" fillId="9" borderId="5" xfId="0" applyNumberFormat="1" applyFont="1" applyFill="1" applyBorder="1" applyAlignment="1">
      <alignment horizontal="right" vertical="center"/>
    </xf>
    <xf numFmtId="4" fontId="2" fillId="14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4" fontId="3" fillId="6" borderId="4" xfId="0" applyNumberFormat="1" applyFont="1" applyFill="1" applyBorder="1" applyAlignment="1">
      <alignment horizontal="right" vertical="center"/>
    </xf>
    <xf numFmtId="4" fontId="2" fillId="5" borderId="0" xfId="0" applyNumberFormat="1" applyFont="1" applyFill="1" applyBorder="1" applyAlignment="1">
      <alignment horizontal="right" vertical="center"/>
    </xf>
    <xf numFmtId="4" fontId="3" fillId="3" borderId="0" xfId="0" applyNumberFormat="1" applyFont="1" applyFill="1" applyBorder="1" applyAlignment="1">
      <alignment horizontal="center" vertical="center"/>
    </xf>
    <xf numFmtId="4" fontId="2" fillId="3" borderId="0" xfId="0" applyNumberFormat="1" applyFont="1" applyFill="1"/>
    <xf numFmtId="0" fontId="0" fillId="0" borderId="5" xfId="0" applyFont="1" applyBorder="1"/>
    <xf numFmtId="0" fontId="0" fillId="0" borderId="5" xfId="0" applyFont="1" applyFill="1" applyBorder="1"/>
    <xf numFmtId="3" fontId="19" fillId="10" borderId="20" xfId="0" applyNumberFormat="1" applyFont="1" applyFill="1" applyBorder="1" applyProtection="1"/>
    <xf numFmtId="0" fontId="23" fillId="3" borderId="0" xfId="0" applyNumberFormat="1" applyFont="1" applyFill="1" applyBorder="1" applyAlignment="1"/>
    <xf numFmtId="3" fontId="25" fillId="0" borderId="13" xfId="0" quotePrefix="1" applyNumberFormat="1" applyFont="1" applyBorder="1" applyProtection="1">
      <protection locked="0"/>
    </xf>
    <xf numFmtId="14" fontId="26" fillId="0" borderId="0" xfId="0" applyNumberFormat="1" applyFont="1" applyAlignment="1" applyProtection="1">
      <alignment horizontal="right"/>
      <protection locked="0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8" fillId="3" borderId="0" xfId="0" applyFont="1" applyFill="1" applyAlignment="1">
      <alignment horizontal="center"/>
    </xf>
    <xf numFmtId="14" fontId="24" fillId="0" borderId="0" xfId="0" applyNumberFormat="1" applyFont="1" applyAlignment="1" applyProtection="1">
      <alignment horizontal="right"/>
      <protection locked="0"/>
    </xf>
    <xf numFmtId="0" fontId="27" fillId="0" borderId="0" xfId="0" applyFont="1" applyProtection="1"/>
    <xf numFmtId="0" fontId="27" fillId="0" borderId="0" xfId="0" applyFont="1" applyAlignment="1">
      <alignment horizontal="center"/>
    </xf>
    <xf numFmtId="165" fontId="3" fillId="9" borderId="19" xfId="0" applyNumberFormat="1" applyFont="1" applyFill="1" applyBorder="1" applyAlignment="1">
      <alignment horizontal="right" vertical="center"/>
    </xf>
    <xf numFmtId="0" fontId="3" fillId="7" borderId="19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vertical="center"/>
    </xf>
    <xf numFmtId="0" fontId="3" fillId="11" borderId="19" xfId="0" applyNumberFormat="1" applyFont="1" applyFill="1" applyBorder="1" applyAlignment="1">
      <alignment horizontal="left" vertical="center"/>
    </xf>
    <xf numFmtId="0" fontId="3" fillId="11" borderId="4" xfId="0" applyNumberFormat="1" applyFont="1" applyFill="1" applyBorder="1" applyAlignment="1">
      <alignment horizontal="center" vertical="center" wrapText="1"/>
    </xf>
    <xf numFmtId="4" fontId="3" fillId="11" borderId="4" xfId="0" applyNumberFormat="1" applyFont="1" applyFill="1" applyBorder="1" applyAlignment="1">
      <alignment horizontal="center" vertical="center" wrapText="1"/>
    </xf>
    <xf numFmtId="43" fontId="3" fillId="11" borderId="4" xfId="1" applyFont="1" applyFill="1" applyBorder="1" applyAlignment="1">
      <alignment horizontal="center" vertical="center" wrapText="1"/>
    </xf>
    <xf numFmtId="165" fontId="3" fillId="11" borderId="4" xfId="0" applyNumberFormat="1" applyFont="1" applyFill="1" applyBorder="1" applyAlignment="1">
      <alignment horizontal="center" vertical="center" wrapText="1"/>
    </xf>
    <xf numFmtId="0" fontId="2" fillId="7" borderId="5" xfId="0" applyFont="1" applyFill="1" applyBorder="1"/>
    <xf numFmtId="0" fontId="2" fillId="9" borderId="4" xfId="0" applyNumberFormat="1" applyFont="1" applyFill="1" applyBorder="1" applyAlignment="1">
      <alignment horizontal="left" vertical="center"/>
    </xf>
    <xf numFmtId="4" fontId="2" fillId="9" borderId="4" xfId="0" applyNumberFormat="1" applyFont="1" applyFill="1" applyBorder="1" applyAlignment="1">
      <alignment horizontal="right" vertical="center"/>
    </xf>
    <xf numFmtId="164" fontId="2" fillId="9" borderId="4" xfId="0" applyNumberFormat="1" applyFont="1" applyFill="1" applyBorder="1" applyAlignment="1">
      <alignment horizontal="right" vertical="center"/>
    </xf>
    <xf numFmtId="43" fontId="2" fillId="9" borderId="4" xfId="1" applyFont="1" applyFill="1" applyBorder="1" applyAlignment="1">
      <alignment horizontal="right" vertical="center"/>
    </xf>
    <xf numFmtId="165" fontId="3" fillId="9" borderId="6" xfId="0" applyNumberFormat="1" applyFont="1" applyFill="1" applyBorder="1" applyAlignment="1">
      <alignment horizontal="right" vertical="center"/>
    </xf>
    <xf numFmtId="0" fontId="3" fillId="6" borderId="19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5" borderId="19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/>
    <xf numFmtId="0" fontId="0" fillId="0" borderId="4" xfId="0" applyBorder="1" applyAlignment="1"/>
    <xf numFmtId="0" fontId="0" fillId="7" borderId="4" xfId="0" applyFill="1" applyBorder="1" applyAlignment="1">
      <alignment vertical="center"/>
    </xf>
    <xf numFmtId="0" fontId="3" fillId="7" borderId="4" xfId="0" applyNumberFormat="1" applyFont="1" applyFill="1" applyBorder="1" applyAlignment="1">
      <alignment horizontal="left" vertical="center"/>
    </xf>
    <xf numFmtId="4" fontId="3" fillId="7" borderId="4" xfId="0" applyNumberFormat="1" applyFont="1" applyFill="1" applyBorder="1" applyAlignment="1">
      <alignment horizontal="right" vertical="center"/>
    </xf>
    <xf numFmtId="164" fontId="3" fillId="7" borderId="4" xfId="0" applyNumberFormat="1" applyFont="1" applyFill="1" applyBorder="1" applyAlignment="1">
      <alignment horizontal="right" vertical="center"/>
    </xf>
    <xf numFmtId="43" fontId="3" fillId="7" borderId="4" xfId="1" applyFont="1" applyFill="1" applyBorder="1" applyAlignment="1">
      <alignment horizontal="right" vertical="center"/>
    </xf>
    <xf numFmtId="165" fontId="3" fillId="7" borderId="4" xfId="0" applyNumberFormat="1" applyFont="1" applyFill="1" applyBorder="1" applyAlignment="1">
      <alignment horizontal="right" vertical="center"/>
    </xf>
    <xf numFmtId="165" fontId="3" fillId="7" borderId="5" xfId="0" applyNumberFormat="1" applyFont="1" applyFill="1" applyBorder="1" applyAlignment="1">
      <alignment horizontal="right" vertical="center"/>
    </xf>
    <xf numFmtId="0" fontId="5" fillId="5" borderId="6" xfId="0" applyNumberFormat="1" applyFont="1" applyFill="1" applyBorder="1" applyAlignment="1">
      <alignment vertical="center"/>
    </xf>
    <xf numFmtId="0" fontId="28" fillId="0" borderId="4" xfId="0" applyFont="1" applyFill="1" applyBorder="1"/>
    <xf numFmtId="0" fontId="3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3" fillId="0" borderId="19" xfId="0" applyNumberFormat="1" applyFont="1" applyFill="1" applyBorder="1" applyAlignment="1">
      <alignment horizontal="left" vertical="center"/>
    </xf>
    <xf numFmtId="0" fontId="0" fillId="0" borderId="4" xfId="0" applyBorder="1" applyAlignment="1"/>
    <xf numFmtId="0" fontId="0" fillId="0" borderId="6" xfId="0" applyBorder="1" applyAlignment="1"/>
    <xf numFmtId="4" fontId="8" fillId="8" borderId="5" xfId="0" applyNumberFormat="1" applyFont="1" applyFill="1" applyBorder="1" applyAlignment="1">
      <alignment horizontal="center" vertical="center" wrapText="1"/>
    </xf>
    <xf numFmtId="43" fontId="8" fillId="8" borderId="5" xfId="1" applyFont="1" applyFill="1" applyBorder="1" applyAlignment="1">
      <alignment horizontal="center" vertical="center" wrapText="1"/>
    </xf>
    <xf numFmtId="0" fontId="3" fillId="16" borderId="2" xfId="0" applyNumberFormat="1" applyFont="1" applyFill="1" applyBorder="1" applyAlignment="1">
      <alignment horizontal="left" vertical="center"/>
    </xf>
    <xf numFmtId="0" fontId="3" fillId="16" borderId="10" xfId="0" applyNumberFormat="1" applyFont="1" applyFill="1" applyBorder="1" applyAlignment="1">
      <alignment horizontal="center" vertical="center" wrapText="1"/>
    </xf>
    <xf numFmtId="4" fontId="3" fillId="16" borderId="10" xfId="0" applyNumberFormat="1" applyFont="1" applyFill="1" applyBorder="1" applyAlignment="1">
      <alignment horizontal="center" vertical="center" wrapText="1"/>
    </xf>
    <xf numFmtId="43" fontId="3" fillId="16" borderId="10" xfId="1" applyFont="1" applyFill="1" applyBorder="1" applyAlignment="1">
      <alignment horizontal="center" vertical="center" wrapText="1"/>
    </xf>
    <xf numFmtId="165" fontId="3" fillId="16" borderId="10" xfId="0" applyNumberFormat="1" applyFont="1" applyFill="1" applyBorder="1" applyAlignment="1">
      <alignment horizontal="center" vertical="center" wrapText="1"/>
    </xf>
    <xf numFmtId="0" fontId="2" fillId="15" borderId="8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3" fillId="0" borderId="4" xfId="0" applyNumberFormat="1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43" fontId="3" fillId="0" borderId="4" xfId="1" applyFont="1" applyFill="1" applyBorder="1" applyAlignment="1">
      <alignment horizontal="right" vertical="center"/>
    </xf>
    <xf numFmtId="165" fontId="3" fillId="0" borderId="4" xfId="0" applyNumberFormat="1" applyFont="1" applyFill="1" applyBorder="1" applyAlignment="1">
      <alignment horizontal="right" vertical="center"/>
    </xf>
    <xf numFmtId="0" fontId="2" fillId="3" borderId="10" xfId="0" applyFont="1" applyFill="1" applyBorder="1"/>
    <xf numFmtId="0" fontId="0" fillId="0" borderId="1" xfId="0" applyFont="1" applyBorder="1"/>
    <xf numFmtId="0" fontId="2" fillId="0" borderId="1" xfId="0" applyFont="1" applyBorder="1"/>
    <xf numFmtId="4" fontId="2" fillId="5" borderId="1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right" vertical="center"/>
    </xf>
    <xf numFmtId="43" fontId="12" fillId="5" borderId="1" xfId="1" applyFont="1" applyFill="1" applyBorder="1" applyAlignment="1">
      <alignment horizontal="right" vertical="center"/>
    </xf>
    <xf numFmtId="165" fontId="3" fillId="5" borderId="1" xfId="0" applyNumberFormat="1" applyFont="1" applyFill="1" applyBorder="1" applyAlignment="1">
      <alignment horizontal="right" vertical="center"/>
    </xf>
    <xf numFmtId="4" fontId="3" fillId="12" borderId="8" xfId="0" applyNumberFormat="1" applyFont="1" applyFill="1" applyBorder="1" applyAlignment="1">
      <alignment horizontal="left" vertical="center" wrapText="1"/>
    </xf>
    <xf numFmtId="0" fontId="3" fillId="12" borderId="8" xfId="0" applyNumberFormat="1" applyFont="1" applyFill="1" applyBorder="1" applyAlignment="1">
      <alignment horizontal="left" vertical="center" wrapText="1"/>
    </xf>
    <xf numFmtId="165" fontId="3" fillId="12" borderId="8" xfId="0" applyNumberFormat="1" applyFont="1" applyFill="1" applyBorder="1" applyAlignment="1">
      <alignment horizontal="right" vertical="center" wrapText="1"/>
    </xf>
    <xf numFmtId="165" fontId="3" fillId="12" borderId="8" xfId="0" applyNumberFormat="1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3" fillId="6" borderId="10" xfId="0" applyNumberFormat="1" applyFont="1" applyFill="1" applyBorder="1" applyAlignment="1">
      <alignment horizontal="left" vertical="center"/>
    </xf>
    <xf numFmtId="4" fontId="3" fillId="6" borderId="10" xfId="0" applyNumberFormat="1" applyFont="1" applyFill="1" applyBorder="1" applyAlignment="1">
      <alignment horizontal="right" vertical="center"/>
    </xf>
    <xf numFmtId="164" fontId="3" fillId="6" borderId="10" xfId="0" applyNumberFormat="1" applyFont="1" applyFill="1" applyBorder="1" applyAlignment="1">
      <alignment horizontal="right" vertical="center"/>
    </xf>
    <xf numFmtId="43" fontId="3" fillId="6" borderId="10" xfId="1" applyFont="1" applyFill="1" applyBorder="1" applyAlignment="1">
      <alignment horizontal="right" vertical="center"/>
    </xf>
    <xf numFmtId="165" fontId="3" fillId="6" borderId="10" xfId="0" applyNumberFormat="1" applyFont="1" applyFill="1" applyBorder="1" applyAlignment="1">
      <alignment horizontal="right" vertical="center"/>
    </xf>
    <xf numFmtId="0" fontId="3" fillId="15" borderId="2" xfId="0" applyNumberFormat="1" applyFont="1" applyFill="1" applyBorder="1" applyAlignment="1">
      <alignment horizontal="left" vertical="center"/>
    </xf>
    <xf numFmtId="0" fontId="0" fillId="15" borderId="10" xfId="0" applyFill="1" applyBorder="1" applyAlignment="1"/>
    <xf numFmtId="4" fontId="3" fillId="15" borderId="10" xfId="0" applyNumberFormat="1" applyFont="1" applyFill="1" applyBorder="1" applyAlignment="1">
      <alignment horizontal="right" vertical="center"/>
    </xf>
    <xf numFmtId="164" fontId="3" fillId="15" borderId="10" xfId="0" applyNumberFormat="1" applyFont="1" applyFill="1" applyBorder="1" applyAlignment="1">
      <alignment horizontal="right" vertical="center"/>
    </xf>
    <xf numFmtId="43" fontId="3" fillId="15" borderId="10" xfId="1" applyFont="1" applyFill="1" applyBorder="1" applyAlignment="1">
      <alignment horizontal="right" vertical="center"/>
    </xf>
    <xf numFmtId="165" fontId="3" fillId="15" borderId="10" xfId="0" applyNumberFormat="1" applyFont="1" applyFill="1" applyBorder="1" applyAlignment="1">
      <alignment horizontal="right" vertical="center"/>
    </xf>
    <xf numFmtId="0" fontId="29" fillId="0" borderId="4" xfId="0" applyNumberFormat="1" applyFont="1" applyFill="1" applyBorder="1" applyAlignment="1">
      <alignment horizontal="left" vertical="center"/>
    </xf>
    <xf numFmtId="0" fontId="29" fillId="0" borderId="4" xfId="0" applyFont="1" applyFill="1" applyBorder="1" applyAlignment="1"/>
    <xf numFmtId="4" fontId="29" fillId="0" borderId="4" xfId="0" applyNumberFormat="1" applyFont="1" applyFill="1" applyBorder="1" applyAlignment="1">
      <alignment horizontal="right" vertical="center"/>
    </xf>
    <xf numFmtId="164" fontId="29" fillId="0" borderId="4" xfId="0" applyNumberFormat="1" applyFont="1" applyFill="1" applyBorder="1" applyAlignment="1">
      <alignment horizontal="right" vertical="center"/>
    </xf>
    <xf numFmtId="43" fontId="29" fillId="0" borderId="4" xfId="1" applyFont="1" applyFill="1" applyBorder="1" applyAlignment="1">
      <alignment horizontal="right" vertical="center"/>
    </xf>
    <xf numFmtId="165" fontId="29" fillId="0" borderId="4" xfId="0" applyNumberFormat="1" applyFont="1" applyFill="1" applyBorder="1" applyAlignment="1">
      <alignment horizontal="right" vertical="center"/>
    </xf>
    <xf numFmtId="165" fontId="28" fillId="0" borderId="4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/>
    <xf numFmtId="0" fontId="24" fillId="0" borderId="4" xfId="70" applyFont="1" applyBorder="1" applyProtection="1">
      <protection locked="0"/>
    </xf>
    <xf numFmtId="0" fontId="16" fillId="0" borderId="4" xfId="0" applyFont="1" applyBorder="1" applyProtection="1"/>
    <xf numFmtId="0" fontId="17" fillId="0" borderId="4" xfId="0" applyFont="1" applyBorder="1" applyProtection="1"/>
    <xf numFmtId="0" fontId="15" fillId="0" borderId="22" xfId="0" applyFont="1" applyBorder="1" applyProtection="1"/>
    <xf numFmtId="0" fontId="15" fillId="0" borderId="23" xfId="0" applyFont="1" applyBorder="1" applyProtection="1"/>
    <xf numFmtId="0" fontId="15" fillId="0" borderId="15" xfId="0" applyFont="1" applyBorder="1" applyProtection="1"/>
    <xf numFmtId="0" fontId="15" fillId="0" borderId="26" xfId="0" applyFont="1" applyBorder="1" applyProtection="1"/>
    <xf numFmtId="0" fontId="15" fillId="0" borderId="27" xfId="0" applyFont="1" applyBorder="1" applyProtection="1"/>
    <xf numFmtId="0" fontId="15" fillId="0" borderId="28" xfId="0" applyFont="1" applyBorder="1" applyProtection="1"/>
    <xf numFmtId="3" fontId="15" fillId="0" borderId="26" xfId="0" quotePrefix="1" applyNumberFormat="1" applyFont="1" applyBorder="1" applyProtection="1">
      <protection locked="0"/>
    </xf>
    <xf numFmtId="3" fontId="15" fillId="0" borderId="27" xfId="0" quotePrefix="1" applyNumberFormat="1" applyFont="1" applyBorder="1" applyProtection="1">
      <protection locked="0"/>
    </xf>
    <xf numFmtId="3" fontId="15" fillId="0" borderId="28" xfId="0" applyNumberFormat="1" applyFont="1" applyBorder="1" applyProtection="1">
      <protection locked="0"/>
    </xf>
    <xf numFmtId="3" fontId="15" fillId="0" borderId="27" xfId="0" applyNumberFormat="1" applyFont="1" applyBorder="1" applyProtection="1">
      <protection locked="0"/>
    </xf>
    <xf numFmtId="3" fontId="19" fillId="10" borderId="24" xfId="0" applyNumberFormat="1" applyFont="1" applyFill="1" applyBorder="1" applyProtection="1"/>
    <xf numFmtId="3" fontId="19" fillId="10" borderId="5" xfId="0" applyNumberFormat="1" applyFont="1" applyFill="1" applyBorder="1" applyProtection="1"/>
    <xf numFmtId="3" fontId="19" fillId="10" borderId="25" xfId="0" applyNumberFormat="1" applyFont="1" applyFill="1" applyBorder="1" applyProtection="1"/>
    <xf numFmtId="3" fontId="15" fillId="0" borderId="26" xfId="0" applyNumberFormat="1" applyFont="1" applyBorder="1" applyProtection="1"/>
    <xf numFmtId="3" fontId="15" fillId="0" borderId="27" xfId="0" applyNumberFormat="1" applyFont="1" applyBorder="1" applyProtection="1"/>
    <xf numFmtId="3" fontId="15" fillId="0" borderId="28" xfId="0" applyNumberFormat="1" applyFont="1" applyBorder="1" applyProtection="1"/>
    <xf numFmtId="3" fontId="19" fillId="10" borderId="29" xfId="0" applyNumberFormat="1" applyFont="1" applyFill="1" applyBorder="1" applyProtection="1"/>
    <xf numFmtId="3" fontId="19" fillId="10" borderId="30" xfId="0" applyNumberFormat="1" applyFont="1" applyFill="1" applyBorder="1" applyProtection="1"/>
    <xf numFmtId="3" fontId="15" fillId="0" borderId="26" xfId="0" applyNumberFormat="1" applyFont="1" applyBorder="1" applyProtection="1">
      <protection locked="0"/>
    </xf>
    <xf numFmtId="3" fontId="15" fillId="0" borderId="31" xfId="0" applyNumberFormat="1" applyFont="1" applyBorder="1" applyProtection="1"/>
    <xf numFmtId="0" fontId="3" fillId="4" borderId="12" xfId="0" applyNumberFormat="1" applyFont="1" applyFill="1" applyBorder="1" applyAlignment="1">
      <alignment horizontal="left" vertical="center" wrapText="1"/>
    </xf>
    <xf numFmtId="3" fontId="15" fillId="0" borderId="32" xfId="0" quotePrefix="1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3" fontId="15" fillId="0" borderId="33" xfId="0" applyNumberFormat="1" applyFont="1" applyBorder="1" applyProtection="1">
      <protection locked="0"/>
    </xf>
    <xf numFmtId="3" fontId="15" fillId="0" borderId="22" xfId="0" applyNumberFormat="1" applyFont="1" applyBorder="1" applyProtection="1"/>
    <xf numFmtId="3" fontId="15" fillId="0" borderId="12" xfId="0" applyNumberFormat="1" applyFont="1" applyBorder="1" applyProtection="1"/>
    <xf numFmtId="3" fontId="15" fillId="0" borderId="34" xfId="0" quotePrefix="1" applyNumberFormat="1" applyFont="1" applyBorder="1" applyProtection="1">
      <protection locked="0"/>
    </xf>
    <xf numFmtId="0" fontId="2" fillId="3" borderId="22" xfId="0" applyFont="1" applyFill="1" applyBorder="1"/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Border="1" applyProtection="1"/>
    <xf numFmtId="0" fontId="2" fillId="3" borderId="0" xfId="0" applyFont="1" applyFill="1" applyBorder="1" applyAlignment="1"/>
    <xf numFmtId="0" fontId="2" fillId="5" borderId="19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12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12" borderId="19" xfId="0" applyNumberFormat="1" applyFont="1" applyFill="1" applyBorder="1" applyAlignment="1">
      <alignment horizontal="left" vertical="center" wrapText="1"/>
    </xf>
    <xf numFmtId="0" fontId="3" fillId="12" borderId="4" xfId="0" applyNumberFormat="1" applyFont="1" applyFill="1" applyBorder="1" applyAlignment="1">
      <alignment horizontal="left" vertical="center" wrapText="1"/>
    </xf>
    <xf numFmtId="0" fontId="0" fillId="13" borderId="6" xfId="0" applyFill="1" applyBorder="1" applyAlignment="1"/>
    <xf numFmtId="0" fontId="3" fillId="4" borderId="19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/>
    </xf>
    <xf numFmtId="0" fontId="0" fillId="0" borderId="4" xfId="0" applyBorder="1" applyAlignment="1"/>
    <xf numFmtId="0" fontId="0" fillId="13" borderId="4" xfId="0" applyFill="1" applyBorder="1" applyAlignment="1">
      <alignment horizontal="left" vertical="center" wrapText="1"/>
    </xf>
    <xf numFmtId="0" fontId="0" fillId="13" borderId="6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12" borderId="2" xfId="0" applyNumberFormat="1" applyFont="1" applyFill="1" applyBorder="1" applyAlignment="1">
      <alignment horizontal="left" vertical="center" wrapText="1"/>
    </xf>
    <xf numFmtId="0" fontId="0" fillId="13" borderId="10" xfId="0" applyFill="1" applyBorder="1" applyAlignment="1">
      <alignment horizontal="left" vertical="center" wrapText="1"/>
    </xf>
    <xf numFmtId="0" fontId="0" fillId="13" borderId="3" xfId="0" applyFill="1" applyBorder="1" applyAlignment="1">
      <alignment horizontal="left" vertical="center" wrapText="1"/>
    </xf>
    <xf numFmtId="0" fontId="0" fillId="0" borderId="6" xfId="0" applyBorder="1" applyAlignment="1"/>
    <xf numFmtId="0" fontId="3" fillId="11" borderId="19" xfId="0" applyNumberFormat="1" applyFont="1" applyFill="1" applyBorder="1" applyAlignment="1">
      <alignment horizontal="left" vertical="center" wrapText="1"/>
    </xf>
    <xf numFmtId="0" fontId="3" fillId="11" borderId="4" xfId="0" applyNumberFormat="1" applyFont="1" applyFill="1" applyBorder="1" applyAlignment="1">
      <alignment horizontal="left" vertical="center" wrapText="1"/>
    </xf>
    <xf numFmtId="0" fontId="0" fillId="7" borderId="6" xfId="0" applyFill="1" applyBorder="1" applyAlignment="1"/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9" borderId="19" xfId="0" applyNumberFormat="1" applyFont="1" applyFill="1" applyBorder="1" applyAlignment="1">
      <alignment horizontal="left" vertical="center"/>
    </xf>
    <xf numFmtId="0" fontId="3" fillId="9" borderId="4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8" fillId="8" borderId="4" xfId="0" applyNumberFormat="1" applyFont="1" applyFill="1" applyBorder="1" applyAlignment="1">
      <alignment horizontal="center" vertical="center" wrapText="1"/>
    </xf>
    <xf numFmtId="0" fontId="8" fillId="8" borderId="6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0" fillId="7" borderId="4" xfId="0" applyFill="1" applyBorder="1" applyAlignment="1">
      <alignment horizontal="left" vertical="center" wrapText="1"/>
    </xf>
    <xf numFmtId="0" fontId="0" fillId="0" borderId="19" xfId="0" applyBorder="1" applyAlignment="1"/>
    <xf numFmtId="0" fontId="0" fillId="5" borderId="19" xfId="0" applyNumberFormat="1" applyFont="1" applyFill="1" applyBorder="1" applyAlignment="1">
      <alignment horizontal="left" vertical="center"/>
    </xf>
    <xf numFmtId="0" fontId="19" fillId="0" borderId="13" xfId="0" applyFont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23" fillId="0" borderId="24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</cellXfs>
  <cellStyles count="71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Normal" xfId="0" builtinId="0"/>
    <cellStyle name="Normal 2" xfId="70"/>
  </cellStyles>
  <dxfs count="0"/>
  <tableStyles count="0" defaultTableStyle="TableStyleMedium9" defaultPivotStyle="PivotStyleLight16"/>
  <colors>
    <mruColors>
      <color rgb="FFDC28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83"/>
  <sheetViews>
    <sheetView showGridLines="0" view="pageBreakPreview" zoomScale="85" zoomScaleNormal="85" zoomScaleSheetLayoutView="85" zoomScalePageLayoutView="85" workbookViewId="0">
      <selection sqref="A1:A2"/>
    </sheetView>
  </sheetViews>
  <sheetFormatPr defaultColWidth="9.140625" defaultRowHeight="12.75" x14ac:dyDescent="0.2"/>
  <cols>
    <col min="1" max="1" width="4.42578125" style="1" customWidth="1"/>
    <col min="2" max="2" width="11.42578125" style="5" customWidth="1"/>
    <col min="3" max="3" width="10.85546875" style="5" customWidth="1"/>
    <col min="4" max="4" width="33.140625" style="1" customWidth="1"/>
    <col min="5" max="5" width="33.42578125" style="1" customWidth="1"/>
    <col min="6" max="6" width="12" style="115" customWidth="1"/>
    <col min="7" max="7" width="12" style="1" customWidth="1"/>
    <col min="8" max="8" width="12" style="35" customWidth="1"/>
    <col min="9" max="9" width="15" style="1" customWidth="1"/>
    <col min="10" max="10" width="15" style="1" hidden="1" customWidth="1"/>
    <col min="11" max="11" width="16.140625" style="1" customWidth="1"/>
    <col min="12" max="16384" width="9.140625" style="1"/>
  </cols>
  <sheetData>
    <row r="1" spans="1:11" x14ac:dyDescent="0.2">
      <c r="A1" s="4"/>
    </row>
    <row r="2" spans="1:11" s="2" customFormat="1" ht="25.5" customHeight="1" x14ac:dyDescent="0.3">
      <c r="A2" s="253"/>
      <c r="B2" s="283" t="s">
        <v>97</v>
      </c>
      <c r="C2" s="283"/>
      <c r="D2" s="283"/>
      <c r="E2" s="283"/>
      <c r="F2" s="283"/>
      <c r="G2" s="283"/>
      <c r="H2" s="283"/>
      <c r="I2" s="283"/>
      <c r="J2" s="6"/>
    </row>
    <row r="3" spans="1:11" s="2" customFormat="1" ht="15" customHeight="1" x14ac:dyDescent="0.3">
      <c r="B3" s="11"/>
      <c r="C3" s="11"/>
      <c r="D3" s="11"/>
      <c r="E3" s="11"/>
      <c r="F3" s="102"/>
      <c r="G3" s="130"/>
      <c r="H3" s="29"/>
      <c r="I3" s="11"/>
      <c r="J3" s="11"/>
    </row>
    <row r="4" spans="1:11" s="14" customFormat="1" ht="15" customHeight="1" x14ac:dyDescent="0.25">
      <c r="B4" s="15"/>
      <c r="C4" s="127"/>
      <c r="D4" s="16"/>
      <c r="E4" s="16"/>
      <c r="F4" s="103"/>
      <c r="G4" s="16"/>
      <c r="I4" s="30" t="s">
        <v>6</v>
      </c>
      <c r="J4" s="17"/>
    </row>
    <row r="5" spans="1:11" s="14" customFormat="1" ht="15" customHeight="1" x14ac:dyDescent="0.25">
      <c r="B5" s="15"/>
      <c r="C5" s="23"/>
      <c r="D5" s="119" t="s">
        <v>83</v>
      </c>
      <c r="E5" s="38"/>
      <c r="F5" s="103"/>
      <c r="G5" s="16"/>
      <c r="I5" s="30" t="s">
        <v>69</v>
      </c>
    </row>
    <row r="6" spans="1:11" ht="15" customHeight="1" x14ac:dyDescent="0.2">
      <c r="D6" s="7"/>
      <c r="F6" s="104"/>
      <c r="G6" s="8"/>
      <c r="H6" s="31"/>
      <c r="I6" s="4"/>
      <c r="J6" s="4"/>
    </row>
    <row r="7" spans="1:11" s="13" customFormat="1" ht="30" customHeight="1" x14ac:dyDescent="0.2">
      <c r="A7" s="12"/>
      <c r="B7" s="22" t="s">
        <v>2</v>
      </c>
      <c r="C7" s="36" t="s">
        <v>3</v>
      </c>
      <c r="D7" s="284" t="s">
        <v>4</v>
      </c>
      <c r="E7" s="285"/>
      <c r="F7" s="171" t="s">
        <v>7</v>
      </c>
      <c r="G7" s="22" t="s">
        <v>1</v>
      </c>
      <c r="H7" s="172" t="s">
        <v>8</v>
      </c>
      <c r="I7" s="22" t="s">
        <v>5</v>
      </c>
      <c r="J7" s="22" t="s">
        <v>5</v>
      </c>
      <c r="K7" s="22" t="s">
        <v>67</v>
      </c>
    </row>
    <row r="8" spans="1:11" s="13" customFormat="1" ht="21.95" customHeight="1" x14ac:dyDescent="0.2">
      <c r="A8" s="12"/>
      <c r="B8" s="276" t="s">
        <v>84</v>
      </c>
      <c r="C8" s="288"/>
      <c r="D8" s="288"/>
      <c r="E8" s="85"/>
      <c r="F8" s="105"/>
      <c r="G8" s="86"/>
      <c r="H8" s="86"/>
      <c r="I8" s="101">
        <f>I9</f>
        <v>0</v>
      </c>
      <c r="J8" s="86"/>
      <c r="K8" s="86"/>
    </row>
    <row r="9" spans="1:11" s="13" customFormat="1" ht="21.95" customHeight="1" x14ac:dyDescent="0.2">
      <c r="A9" s="12"/>
      <c r="B9" s="262" t="s">
        <v>72</v>
      </c>
      <c r="C9" s="268"/>
      <c r="D9" s="268"/>
      <c r="E9" s="269"/>
      <c r="F9" s="106"/>
      <c r="G9" s="87"/>
      <c r="H9" s="87"/>
      <c r="I9" s="88">
        <f>I11+I19</f>
        <v>0</v>
      </c>
      <c r="J9" s="87"/>
      <c r="K9" s="87"/>
    </row>
    <row r="10" spans="1:11" s="13" customFormat="1" ht="24.95" customHeight="1" x14ac:dyDescent="0.2">
      <c r="A10" s="12"/>
      <c r="B10" s="71" t="s">
        <v>73</v>
      </c>
      <c r="C10" s="270"/>
      <c r="D10" s="270"/>
      <c r="E10" s="271"/>
      <c r="F10" s="107"/>
      <c r="G10" s="72"/>
      <c r="H10" s="72"/>
      <c r="I10" s="72"/>
      <c r="J10" s="72"/>
      <c r="K10" s="72"/>
    </row>
    <row r="11" spans="1:11" s="13" customFormat="1" ht="15" customHeight="1" x14ac:dyDescent="0.2">
      <c r="A11" s="12"/>
      <c r="B11" s="116" t="s">
        <v>99</v>
      </c>
      <c r="C11" s="66"/>
      <c r="D11" s="254"/>
      <c r="E11" s="255"/>
      <c r="F11" s="108"/>
      <c r="G11" s="67"/>
      <c r="H11" s="68"/>
      <c r="I11" s="69">
        <f t="shared" ref="I11:I18" si="0">+F11*H11</f>
        <v>0</v>
      </c>
      <c r="J11" s="69">
        <f t="shared" ref="J11" si="1">+G11*I11</f>
        <v>0</v>
      </c>
      <c r="K11" s="69">
        <f t="shared" ref="K11" si="2">+H11*J11</f>
        <v>0</v>
      </c>
    </row>
    <row r="12" spans="1:11" s="13" customFormat="1" ht="15" customHeight="1" x14ac:dyDescent="0.2">
      <c r="A12" s="12"/>
      <c r="B12" s="116" t="s">
        <v>99</v>
      </c>
      <c r="C12" s="66"/>
      <c r="D12" s="254"/>
      <c r="E12" s="255"/>
      <c r="F12" s="108"/>
      <c r="G12" s="67"/>
      <c r="H12" s="68"/>
      <c r="I12" s="69"/>
      <c r="J12" s="69"/>
      <c r="K12" s="69"/>
    </row>
    <row r="13" spans="1:11" s="13" customFormat="1" ht="15" customHeight="1" x14ac:dyDescent="0.2">
      <c r="A13" s="12"/>
      <c r="B13" s="116" t="s">
        <v>99</v>
      </c>
      <c r="C13" s="66"/>
      <c r="D13" s="254"/>
      <c r="E13" s="255"/>
      <c r="F13" s="108"/>
      <c r="G13" s="67"/>
      <c r="H13" s="68"/>
      <c r="I13" s="69"/>
      <c r="J13" s="69"/>
      <c r="K13" s="69"/>
    </row>
    <row r="14" spans="1:11" s="167" customFormat="1" ht="21.95" customHeight="1" x14ac:dyDescent="0.2">
      <c r="A14" s="12"/>
      <c r="B14" s="165" t="s">
        <v>76</v>
      </c>
      <c r="C14" s="166"/>
      <c r="D14" s="258"/>
      <c r="E14" s="259"/>
      <c r="F14" s="108"/>
      <c r="G14" s="67"/>
      <c r="H14" s="68"/>
      <c r="I14" s="69">
        <f t="shared" si="0"/>
        <v>0</v>
      </c>
      <c r="J14" s="69">
        <f t="shared" ref="J14" si="3">+G14*I14</f>
        <v>0</v>
      </c>
      <c r="K14" s="69">
        <f t="shared" ref="K14" si="4">+H14*J14</f>
        <v>0</v>
      </c>
    </row>
    <row r="15" spans="1:11" s="13" customFormat="1" ht="21.95" customHeight="1" x14ac:dyDescent="0.2">
      <c r="A15" s="12"/>
      <c r="B15" s="73" t="s">
        <v>74</v>
      </c>
      <c r="C15" s="260"/>
      <c r="D15" s="260"/>
      <c r="E15" s="261"/>
      <c r="F15" s="108"/>
      <c r="G15" s="67"/>
      <c r="H15" s="68"/>
      <c r="I15" s="69"/>
      <c r="J15" s="69"/>
      <c r="K15" s="69"/>
    </row>
    <row r="16" spans="1:11" s="13" customFormat="1" ht="15" customHeight="1" x14ac:dyDescent="0.2">
      <c r="A16" s="12"/>
      <c r="B16" s="116" t="s">
        <v>100</v>
      </c>
      <c r="C16" s="66"/>
      <c r="D16" s="254"/>
      <c r="E16" s="255"/>
      <c r="F16" s="108"/>
      <c r="G16" s="67"/>
      <c r="H16" s="68"/>
      <c r="I16" s="69">
        <f t="shared" si="0"/>
        <v>0</v>
      </c>
      <c r="J16" s="69"/>
      <c r="K16" s="69"/>
    </row>
    <row r="17" spans="1:11" s="13" customFormat="1" ht="15" customHeight="1" x14ac:dyDescent="0.2">
      <c r="A17" s="12"/>
      <c r="B17" s="116" t="s">
        <v>100</v>
      </c>
      <c r="C17" s="66"/>
      <c r="D17" s="254"/>
      <c r="E17" s="255"/>
      <c r="F17" s="108"/>
      <c r="G17" s="67"/>
      <c r="H17" s="68"/>
      <c r="I17" s="69">
        <f t="shared" si="0"/>
        <v>0</v>
      </c>
      <c r="J17" s="69"/>
      <c r="K17" s="69"/>
    </row>
    <row r="18" spans="1:11" s="13" customFormat="1" ht="15" customHeight="1" x14ac:dyDescent="0.2">
      <c r="A18" s="12"/>
      <c r="B18" s="116" t="s">
        <v>100</v>
      </c>
      <c r="C18" s="66"/>
      <c r="D18" s="254"/>
      <c r="E18" s="255"/>
      <c r="F18" s="108"/>
      <c r="G18" s="67"/>
      <c r="H18" s="68"/>
      <c r="I18" s="69">
        <f t="shared" si="0"/>
        <v>0</v>
      </c>
      <c r="J18" s="69"/>
      <c r="K18" s="69"/>
    </row>
    <row r="19" spans="1:11" s="167" customFormat="1" ht="21.95" customHeight="1" x14ac:dyDescent="0.2">
      <c r="A19" s="12"/>
      <c r="B19" s="165" t="s">
        <v>82</v>
      </c>
      <c r="C19" s="166"/>
      <c r="D19" s="258"/>
      <c r="E19" s="259"/>
      <c r="F19" s="108"/>
      <c r="G19" s="67"/>
      <c r="H19" s="68"/>
      <c r="I19" s="69">
        <f>SUM(I16:I18)</f>
        <v>0</v>
      </c>
      <c r="J19" s="69"/>
      <c r="K19" s="69"/>
    </row>
    <row r="20" spans="1:11" s="13" customFormat="1" ht="21.95" customHeight="1" x14ac:dyDescent="0.2">
      <c r="A20" s="12"/>
      <c r="B20" s="276" t="s">
        <v>85</v>
      </c>
      <c r="C20" s="277"/>
      <c r="D20" s="277"/>
      <c r="E20" s="278"/>
      <c r="F20" s="109"/>
      <c r="G20" s="82"/>
      <c r="H20" s="83"/>
      <c r="I20" s="84">
        <f>I21+I32</f>
        <v>0</v>
      </c>
      <c r="J20" s="84"/>
      <c r="K20" s="84"/>
    </row>
    <row r="21" spans="1:11" s="13" customFormat="1" ht="21.95" customHeight="1" x14ac:dyDescent="0.2">
      <c r="A21" s="12"/>
      <c r="B21" s="262" t="s">
        <v>72</v>
      </c>
      <c r="C21" s="268"/>
      <c r="D21" s="268"/>
      <c r="E21" s="269"/>
      <c r="F21" s="106"/>
      <c r="G21" s="87"/>
      <c r="H21" s="87"/>
      <c r="I21" s="88">
        <f>I26+I31</f>
        <v>0</v>
      </c>
      <c r="J21" s="89">
        <f t="shared" ref="J21:K21" si="5">J26+J31</f>
        <v>0</v>
      </c>
      <c r="K21" s="89">
        <f t="shared" si="5"/>
        <v>0</v>
      </c>
    </row>
    <row r="22" spans="1:11" s="13" customFormat="1" ht="21.95" customHeight="1" x14ac:dyDescent="0.2">
      <c r="A22" s="12"/>
      <c r="B22" s="71" t="s">
        <v>73</v>
      </c>
      <c r="C22" s="270"/>
      <c r="D22" s="270"/>
      <c r="E22" s="271"/>
      <c r="F22" s="107"/>
      <c r="G22" s="72"/>
      <c r="H22" s="72"/>
      <c r="I22" s="72"/>
      <c r="J22" s="72"/>
      <c r="K22" s="72"/>
    </row>
    <row r="23" spans="1:11" s="13" customFormat="1" ht="18" customHeight="1" x14ac:dyDescent="0.2">
      <c r="A23" s="12"/>
      <c r="B23" s="116" t="s">
        <v>101</v>
      </c>
      <c r="C23" s="66"/>
      <c r="D23" s="254"/>
      <c r="E23" s="255"/>
      <c r="F23" s="108"/>
      <c r="G23" s="67"/>
      <c r="H23" s="68"/>
      <c r="I23" s="69">
        <f t="shared" ref="I23:I25" si="6">+F23*H23</f>
        <v>0</v>
      </c>
      <c r="J23" s="69">
        <f t="shared" ref="J23:J25" si="7">+G23*I23</f>
        <v>0</v>
      </c>
      <c r="K23" s="69">
        <f t="shared" ref="K23:K25" si="8">+H23*J23</f>
        <v>0</v>
      </c>
    </row>
    <row r="24" spans="1:11" s="13" customFormat="1" ht="17.25" customHeight="1" x14ac:dyDescent="0.2">
      <c r="A24" s="12"/>
      <c r="B24" s="116" t="s">
        <v>101</v>
      </c>
      <c r="C24" s="66"/>
      <c r="D24" s="254"/>
      <c r="E24" s="255"/>
      <c r="F24" s="108"/>
      <c r="G24" s="67"/>
      <c r="H24" s="68"/>
      <c r="I24" s="69">
        <f t="shared" si="6"/>
        <v>0</v>
      </c>
      <c r="J24" s="69">
        <f t="shared" si="7"/>
        <v>0</v>
      </c>
      <c r="K24" s="69">
        <f t="shared" si="8"/>
        <v>0</v>
      </c>
    </row>
    <row r="25" spans="1:11" s="13" customFormat="1" ht="17.25" customHeight="1" x14ac:dyDescent="0.2">
      <c r="A25" s="12"/>
      <c r="B25" s="116" t="s">
        <v>101</v>
      </c>
      <c r="C25" s="66"/>
      <c r="D25" s="254"/>
      <c r="E25" s="255"/>
      <c r="F25" s="108"/>
      <c r="G25" s="67"/>
      <c r="H25" s="68"/>
      <c r="I25" s="69">
        <f t="shared" si="6"/>
        <v>0</v>
      </c>
      <c r="J25" s="69">
        <f t="shared" si="7"/>
        <v>0</v>
      </c>
      <c r="K25" s="69">
        <f t="shared" si="8"/>
        <v>0</v>
      </c>
    </row>
    <row r="26" spans="1:11" s="167" customFormat="1" ht="21.95" customHeight="1" x14ac:dyDescent="0.2">
      <c r="A26" s="12"/>
      <c r="B26" s="165" t="s">
        <v>76</v>
      </c>
      <c r="C26" s="166"/>
      <c r="D26" s="258"/>
      <c r="E26" s="259"/>
      <c r="F26" s="108"/>
      <c r="G26" s="67"/>
      <c r="H26" s="68"/>
      <c r="I26" s="69">
        <f>SUM(I23:I25)</f>
        <v>0</v>
      </c>
      <c r="J26" s="69">
        <f t="shared" ref="J26:K26" si="9">SUM(J23:J25)</f>
        <v>0</v>
      </c>
      <c r="K26" s="69">
        <f t="shared" si="9"/>
        <v>0</v>
      </c>
    </row>
    <row r="27" spans="1:11" s="13" customFormat="1" ht="21.95" customHeight="1" x14ac:dyDescent="0.2">
      <c r="A27" s="12"/>
      <c r="B27" s="73" t="s">
        <v>74</v>
      </c>
      <c r="C27" s="260"/>
      <c r="D27" s="260"/>
      <c r="E27" s="261"/>
      <c r="F27" s="108"/>
      <c r="G27" s="67"/>
      <c r="H27" s="68"/>
      <c r="I27" s="69"/>
      <c r="J27" s="69"/>
      <c r="K27" s="69"/>
    </row>
    <row r="28" spans="1:11" s="13" customFormat="1" ht="16.5" customHeight="1" x14ac:dyDescent="0.2">
      <c r="A28" s="12"/>
      <c r="B28" s="116" t="s">
        <v>102</v>
      </c>
      <c r="C28" s="66"/>
      <c r="D28" s="254"/>
      <c r="E28" s="255"/>
      <c r="F28" s="108"/>
      <c r="G28" s="67"/>
      <c r="H28" s="68"/>
      <c r="I28" s="69">
        <f t="shared" ref="I28:I30" si="10">+F28*H28</f>
        <v>0</v>
      </c>
      <c r="J28" s="69">
        <f t="shared" ref="J28:J30" si="11">+G28*I28</f>
        <v>0</v>
      </c>
      <c r="K28" s="69">
        <f t="shared" ref="K28:K30" si="12">+H28*J28</f>
        <v>0</v>
      </c>
    </row>
    <row r="29" spans="1:11" s="3" customFormat="1" ht="15" customHeight="1" x14ac:dyDescent="0.2">
      <c r="B29" s="116" t="s">
        <v>102</v>
      </c>
      <c r="C29" s="66"/>
      <c r="D29" s="254"/>
      <c r="E29" s="255"/>
      <c r="F29" s="108"/>
      <c r="G29" s="67"/>
      <c r="H29" s="68"/>
      <c r="I29" s="69">
        <f t="shared" si="10"/>
        <v>0</v>
      </c>
      <c r="J29" s="69">
        <f t="shared" si="11"/>
        <v>0</v>
      </c>
      <c r="K29" s="69">
        <f t="shared" si="12"/>
        <v>0</v>
      </c>
    </row>
    <row r="30" spans="1:11" s="13" customFormat="1" ht="15" customHeight="1" x14ac:dyDescent="0.2">
      <c r="A30" s="12"/>
      <c r="B30" s="116" t="s">
        <v>102</v>
      </c>
      <c r="C30" s="66"/>
      <c r="D30" s="254"/>
      <c r="E30" s="255"/>
      <c r="F30" s="108"/>
      <c r="G30" s="67"/>
      <c r="H30" s="68"/>
      <c r="I30" s="69">
        <f t="shared" si="10"/>
        <v>0</v>
      </c>
      <c r="J30" s="69">
        <f t="shared" si="11"/>
        <v>0</v>
      </c>
      <c r="K30" s="69">
        <f t="shared" si="12"/>
        <v>0</v>
      </c>
    </row>
    <row r="31" spans="1:11" s="134" customFormat="1" ht="21.95" customHeight="1" x14ac:dyDescent="0.2">
      <c r="A31" s="9"/>
      <c r="B31" s="165" t="s">
        <v>75</v>
      </c>
      <c r="C31" s="166"/>
      <c r="D31" s="258"/>
      <c r="E31" s="259"/>
      <c r="F31" s="108"/>
      <c r="G31" s="67"/>
      <c r="H31" s="68"/>
      <c r="I31" s="69">
        <f>SUM(I28:I30)</f>
        <v>0</v>
      </c>
      <c r="J31" s="69">
        <f t="shared" ref="J31:K31" si="13">SUM(J28:J30)</f>
        <v>0</v>
      </c>
      <c r="K31" s="69">
        <f t="shared" si="13"/>
        <v>0</v>
      </c>
    </row>
    <row r="32" spans="1:11" ht="21.95" customHeight="1" x14ac:dyDescent="0.2">
      <c r="B32" s="262" t="s">
        <v>77</v>
      </c>
      <c r="C32" s="263"/>
      <c r="D32" s="263"/>
      <c r="E32" s="264"/>
      <c r="F32" s="110"/>
      <c r="G32" s="90"/>
      <c r="H32" s="91"/>
      <c r="I32" s="92">
        <f>I37+I42</f>
        <v>0</v>
      </c>
      <c r="J32" s="92">
        <f t="shared" ref="J32:K32" si="14">J37+J42</f>
        <v>0</v>
      </c>
      <c r="K32" s="92">
        <f t="shared" si="14"/>
        <v>0</v>
      </c>
    </row>
    <row r="33" spans="1:11" ht="21.95" customHeight="1" x14ac:dyDescent="0.2">
      <c r="B33" s="265" t="s">
        <v>78</v>
      </c>
      <c r="C33" s="260"/>
      <c r="D33" s="260"/>
      <c r="E33" s="261"/>
      <c r="F33" s="108"/>
      <c r="G33" s="67"/>
      <c r="H33" s="68"/>
      <c r="I33" s="69"/>
      <c r="J33" s="69"/>
      <c r="K33" s="69"/>
    </row>
    <row r="34" spans="1:11" ht="15" customHeight="1" x14ac:dyDescent="0.2">
      <c r="B34" s="116" t="s">
        <v>103</v>
      </c>
      <c r="C34" s="66"/>
      <c r="D34" s="254"/>
      <c r="E34" s="255"/>
      <c r="F34" s="108"/>
      <c r="G34" s="67"/>
      <c r="H34" s="68"/>
      <c r="I34" s="69">
        <f t="shared" ref="I34:I41" si="15">+F34*H34</f>
        <v>0</v>
      </c>
      <c r="J34" s="69">
        <f t="shared" ref="J34:J36" si="16">+G34*I34</f>
        <v>0</v>
      </c>
      <c r="K34" s="69">
        <f t="shared" ref="K34:K36" si="17">+H34*J34</f>
        <v>0</v>
      </c>
    </row>
    <row r="35" spans="1:11" ht="15" customHeight="1" x14ac:dyDescent="0.2">
      <c r="B35" s="116" t="s">
        <v>103</v>
      </c>
      <c r="C35" s="66"/>
      <c r="D35" s="254"/>
      <c r="E35" s="255"/>
      <c r="F35" s="108"/>
      <c r="G35" s="67"/>
      <c r="H35" s="68"/>
      <c r="I35" s="69">
        <f t="shared" si="15"/>
        <v>0</v>
      </c>
      <c r="J35" s="69">
        <f t="shared" si="16"/>
        <v>0</v>
      </c>
      <c r="K35" s="69">
        <f t="shared" si="17"/>
        <v>0</v>
      </c>
    </row>
    <row r="36" spans="1:11" ht="15" customHeight="1" x14ac:dyDescent="0.2">
      <c r="B36" s="116" t="s">
        <v>103</v>
      </c>
      <c r="C36" s="66"/>
      <c r="D36" s="254"/>
      <c r="E36" s="255"/>
      <c r="F36" s="108"/>
      <c r="G36" s="67"/>
      <c r="H36" s="68"/>
      <c r="I36" s="69">
        <f t="shared" si="15"/>
        <v>0</v>
      </c>
      <c r="J36" s="69">
        <f t="shared" si="16"/>
        <v>0</v>
      </c>
      <c r="K36" s="69">
        <f t="shared" si="17"/>
        <v>0</v>
      </c>
    </row>
    <row r="37" spans="1:11" s="134" customFormat="1" ht="21.95" customHeight="1" x14ac:dyDescent="0.2">
      <c r="B37" s="165" t="s">
        <v>79</v>
      </c>
      <c r="C37" s="166"/>
      <c r="D37" s="258"/>
      <c r="E37" s="259"/>
      <c r="F37" s="108"/>
      <c r="G37" s="67"/>
      <c r="H37" s="68"/>
      <c r="I37" s="69">
        <f>SUM(I34:I36)</f>
        <v>0</v>
      </c>
      <c r="J37" s="69">
        <f t="shared" ref="J37:K37" si="18">SUM(J34:J36)</f>
        <v>0</v>
      </c>
      <c r="K37" s="69">
        <f t="shared" si="18"/>
        <v>0</v>
      </c>
    </row>
    <row r="38" spans="1:11" ht="21.95" customHeight="1" x14ac:dyDescent="0.2">
      <c r="B38" s="242" t="s">
        <v>80</v>
      </c>
      <c r="C38" s="279"/>
      <c r="D38" s="279"/>
      <c r="E38" s="280"/>
      <c r="F38" s="189"/>
      <c r="G38" s="190"/>
      <c r="H38" s="191"/>
      <c r="I38" s="192"/>
      <c r="J38" s="192"/>
      <c r="K38" s="192"/>
    </row>
    <row r="39" spans="1:11" s="249" customFormat="1" ht="15" customHeight="1" x14ac:dyDescent="0.2">
      <c r="A39" s="4"/>
      <c r="B39" s="116" t="s">
        <v>104</v>
      </c>
      <c r="C39" s="66"/>
      <c r="D39" s="254"/>
      <c r="E39" s="255"/>
      <c r="F39" s="108"/>
      <c r="G39" s="67"/>
      <c r="H39" s="68"/>
      <c r="I39" s="69">
        <f t="shared" si="15"/>
        <v>0</v>
      </c>
      <c r="J39" s="69">
        <f t="shared" ref="J39:J41" si="19">+G39*I39</f>
        <v>0</v>
      </c>
      <c r="K39" s="69">
        <f t="shared" ref="K39:K41" si="20">+H39*J39</f>
        <v>0</v>
      </c>
    </row>
    <row r="40" spans="1:11" ht="15" customHeight="1" x14ac:dyDescent="0.2">
      <c r="B40" s="116" t="s">
        <v>104</v>
      </c>
      <c r="C40" s="66"/>
      <c r="D40" s="152"/>
      <c r="E40" s="153"/>
      <c r="F40" s="108"/>
      <c r="G40" s="67"/>
      <c r="H40" s="68"/>
      <c r="I40" s="69">
        <f t="shared" si="15"/>
        <v>0</v>
      </c>
      <c r="J40" s="69">
        <f t="shared" si="19"/>
        <v>0</v>
      </c>
      <c r="K40" s="69">
        <f t="shared" si="20"/>
        <v>0</v>
      </c>
    </row>
    <row r="41" spans="1:11" ht="15" customHeight="1" x14ac:dyDescent="0.2">
      <c r="B41" s="116" t="s">
        <v>104</v>
      </c>
      <c r="C41" s="66"/>
      <c r="D41" s="152"/>
      <c r="E41" s="163"/>
      <c r="F41" s="108"/>
      <c r="G41" s="67"/>
      <c r="H41" s="68"/>
      <c r="I41" s="69">
        <f t="shared" si="15"/>
        <v>0</v>
      </c>
      <c r="J41" s="69">
        <f t="shared" si="19"/>
        <v>0</v>
      </c>
      <c r="K41" s="69">
        <f t="shared" si="20"/>
        <v>0</v>
      </c>
    </row>
    <row r="42" spans="1:11" s="3" customFormat="1" ht="21.95" customHeight="1" x14ac:dyDescent="0.2">
      <c r="B42" s="266" t="s">
        <v>81</v>
      </c>
      <c r="C42" s="275"/>
      <c r="D42" s="74"/>
      <c r="E42" s="75"/>
      <c r="F42" s="111"/>
      <c r="G42" s="77"/>
      <c r="H42" s="78"/>
      <c r="I42" s="76">
        <f>SUM(I39:I41)</f>
        <v>0</v>
      </c>
      <c r="J42" s="76">
        <f t="shared" ref="J42:K42" si="21">SUM(J39:J41)</f>
        <v>0</v>
      </c>
      <c r="K42" s="76">
        <f t="shared" si="21"/>
        <v>0</v>
      </c>
    </row>
    <row r="43" spans="1:11" s="3" customFormat="1" ht="21.95" customHeight="1" x14ac:dyDescent="0.2">
      <c r="B43" s="276" t="s">
        <v>86</v>
      </c>
      <c r="C43" s="277"/>
      <c r="D43" s="277"/>
      <c r="E43" s="278"/>
      <c r="F43" s="109"/>
      <c r="G43" s="82"/>
      <c r="H43" s="83"/>
      <c r="I43" s="84">
        <f>I44+I55</f>
        <v>0</v>
      </c>
      <c r="J43" s="84"/>
      <c r="K43" s="84"/>
    </row>
    <row r="44" spans="1:11" s="3" customFormat="1" ht="21.95" customHeight="1" x14ac:dyDescent="0.2">
      <c r="B44" s="262" t="s">
        <v>72</v>
      </c>
      <c r="C44" s="268"/>
      <c r="D44" s="268"/>
      <c r="E44" s="269"/>
      <c r="F44" s="106"/>
      <c r="G44" s="87"/>
      <c r="H44" s="87"/>
      <c r="I44" s="88">
        <f>I49+I54</f>
        <v>0</v>
      </c>
      <c r="J44" s="89">
        <f t="shared" ref="J44:K44" si="22">J49+J54</f>
        <v>0</v>
      </c>
      <c r="K44" s="89">
        <f t="shared" si="22"/>
        <v>0</v>
      </c>
    </row>
    <row r="45" spans="1:11" s="3" customFormat="1" ht="21.95" customHeight="1" x14ac:dyDescent="0.2">
      <c r="B45" s="71" t="s">
        <v>73</v>
      </c>
      <c r="C45" s="270"/>
      <c r="D45" s="270"/>
      <c r="E45" s="271"/>
      <c r="F45" s="107"/>
      <c r="G45" s="72"/>
      <c r="H45" s="72"/>
      <c r="I45" s="72"/>
      <c r="J45" s="72"/>
      <c r="K45" s="72"/>
    </row>
    <row r="46" spans="1:11" s="3" customFormat="1" ht="15" customHeight="1" x14ac:dyDescent="0.2">
      <c r="B46" s="116" t="s">
        <v>105</v>
      </c>
      <c r="C46" s="66"/>
      <c r="D46" s="254"/>
      <c r="E46" s="255"/>
      <c r="F46" s="108"/>
      <c r="G46" s="67"/>
      <c r="H46" s="68"/>
      <c r="I46" s="69">
        <f t="shared" ref="I46:I48" si="23">+F46*H46</f>
        <v>0</v>
      </c>
      <c r="J46" s="69">
        <f t="shared" ref="J46:J48" si="24">+G46*I46</f>
        <v>0</v>
      </c>
      <c r="K46" s="69">
        <f t="shared" ref="K46:K48" si="25">+H46*J46</f>
        <v>0</v>
      </c>
    </row>
    <row r="47" spans="1:11" s="3" customFormat="1" ht="15" customHeight="1" x14ac:dyDescent="0.2">
      <c r="B47" s="116" t="s">
        <v>105</v>
      </c>
      <c r="C47" s="66"/>
      <c r="D47" s="254"/>
      <c r="E47" s="255"/>
      <c r="F47" s="108"/>
      <c r="G47" s="67"/>
      <c r="H47" s="68"/>
      <c r="I47" s="69">
        <f t="shared" si="23"/>
        <v>0</v>
      </c>
      <c r="J47" s="69">
        <f t="shared" si="24"/>
        <v>0</v>
      </c>
      <c r="K47" s="69">
        <f t="shared" si="25"/>
        <v>0</v>
      </c>
    </row>
    <row r="48" spans="1:11" s="3" customFormat="1" ht="15" customHeight="1" x14ac:dyDescent="0.2">
      <c r="B48" s="116" t="s">
        <v>105</v>
      </c>
      <c r="C48" s="66"/>
      <c r="D48" s="254"/>
      <c r="E48" s="255"/>
      <c r="F48" s="108"/>
      <c r="G48" s="67"/>
      <c r="H48" s="68"/>
      <c r="I48" s="69">
        <f t="shared" si="23"/>
        <v>0</v>
      </c>
      <c r="J48" s="69">
        <f t="shared" si="24"/>
        <v>0</v>
      </c>
      <c r="K48" s="69">
        <f t="shared" si="25"/>
        <v>0</v>
      </c>
    </row>
    <row r="49" spans="2:11" s="133" customFormat="1" ht="21.95" customHeight="1" x14ac:dyDescent="0.2">
      <c r="B49" s="165" t="s">
        <v>76</v>
      </c>
      <c r="C49" s="166"/>
      <c r="D49" s="258"/>
      <c r="E49" s="259"/>
      <c r="F49" s="108"/>
      <c r="G49" s="67"/>
      <c r="H49" s="68"/>
      <c r="I49" s="69">
        <f>SUM(I46:I48)</f>
        <v>0</v>
      </c>
      <c r="J49" s="69">
        <f t="shared" ref="J49" si="26">SUM(J46:J48)</f>
        <v>0</v>
      </c>
      <c r="K49" s="69">
        <f t="shared" ref="K49" si="27">SUM(K46:K48)</f>
        <v>0</v>
      </c>
    </row>
    <row r="50" spans="2:11" s="3" customFormat="1" ht="21.95" customHeight="1" x14ac:dyDescent="0.2">
      <c r="B50" s="73" t="s">
        <v>74</v>
      </c>
      <c r="C50" s="260"/>
      <c r="D50" s="260"/>
      <c r="E50" s="261"/>
      <c r="F50" s="108"/>
      <c r="G50" s="67"/>
      <c r="H50" s="68"/>
      <c r="I50" s="69"/>
      <c r="J50" s="69"/>
      <c r="K50" s="69"/>
    </row>
    <row r="51" spans="2:11" s="3" customFormat="1" ht="15" customHeight="1" x14ac:dyDescent="0.2">
      <c r="B51" s="116" t="s">
        <v>106</v>
      </c>
      <c r="C51" s="66"/>
      <c r="D51" s="254"/>
      <c r="E51" s="255"/>
      <c r="F51" s="108"/>
      <c r="G51" s="67"/>
      <c r="H51" s="68"/>
      <c r="I51" s="69">
        <f t="shared" ref="I51:I53" si="28">+F51*H51</f>
        <v>0</v>
      </c>
      <c r="J51" s="69">
        <f t="shared" ref="J51:J53" si="29">+G51*I51</f>
        <v>0</v>
      </c>
      <c r="K51" s="69">
        <f t="shared" ref="K51:K53" si="30">+H51*J51</f>
        <v>0</v>
      </c>
    </row>
    <row r="52" spans="2:11" s="3" customFormat="1" ht="15" customHeight="1" x14ac:dyDescent="0.2">
      <c r="B52" s="116" t="s">
        <v>106</v>
      </c>
      <c r="C52" s="66"/>
      <c r="D52" s="254"/>
      <c r="E52" s="255"/>
      <c r="F52" s="108"/>
      <c r="G52" s="67"/>
      <c r="H52" s="68"/>
      <c r="I52" s="69">
        <f t="shared" si="28"/>
        <v>0</v>
      </c>
      <c r="J52" s="69">
        <f t="shared" si="29"/>
        <v>0</v>
      </c>
      <c r="K52" s="69">
        <f t="shared" si="30"/>
        <v>0</v>
      </c>
    </row>
    <row r="53" spans="2:11" s="3" customFormat="1" ht="15" customHeight="1" x14ac:dyDescent="0.2">
      <c r="B53" s="116" t="s">
        <v>106</v>
      </c>
      <c r="C53" s="66"/>
      <c r="D53" s="254"/>
      <c r="E53" s="255"/>
      <c r="F53" s="108"/>
      <c r="G53" s="67"/>
      <c r="H53" s="68"/>
      <c r="I53" s="69">
        <f t="shared" si="28"/>
        <v>0</v>
      </c>
      <c r="J53" s="69">
        <f t="shared" si="29"/>
        <v>0</v>
      </c>
      <c r="K53" s="69">
        <f t="shared" si="30"/>
        <v>0</v>
      </c>
    </row>
    <row r="54" spans="2:11" s="133" customFormat="1" ht="24.95" customHeight="1" x14ac:dyDescent="0.2">
      <c r="B54" s="165" t="s">
        <v>82</v>
      </c>
      <c r="C54" s="166"/>
      <c r="D54" s="258"/>
      <c r="E54" s="259"/>
      <c r="F54" s="108"/>
      <c r="G54" s="67"/>
      <c r="H54" s="68"/>
      <c r="I54" s="69">
        <f>SUM(I51:I53)</f>
        <v>0</v>
      </c>
      <c r="J54" s="69">
        <f t="shared" ref="J54" si="31">SUM(J51:J53)</f>
        <v>0</v>
      </c>
      <c r="K54" s="69">
        <f t="shared" ref="K54" si="32">SUM(K51:K53)</f>
        <v>0</v>
      </c>
    </row>
    <row r="55" spans="2:11" s="3" customFormat="1" ht="24.95" customHeight="1" x14ac:dyDescent="0.2">
      <c r="B55" s="262" t="s">
        <v>77</v>
      </c>
      <c r="C55" s="263"/>
      <c r="D55" s="263"/>
      <c r="E55" s="264"/>
      <c r="F55" s="110"/>
      <c r="G55" s="90"/>
      <c r="H55" s="91"/>
      <c r="I55" s="92">
        <f>I60+I65</f>
        <v>0</v>
      </c>
      <c r="J55" s="92">
        <f t="shared" ref="J55:K55" si="33">J60+J65</f>
        <v>0</v>
      </c>
      <c r="K55" s="92">
        <f t="shared" si="33"/>
        <v>0</v>
      </c>
    </row>
    <row r="56" spans="2:11" s="3" customFormat="1" ht="24.95" customHeight="1" x14ac:dyDescent="0.2">
      <c r="B56" s="265" t="s">
        <v>78</v>
      </c>
      <c r="C56" s="260"/>
      <c r="D56" s="260"/>
      <c r="E56" s="261"/>
      <c r="F56" s="108"/>
      <c r="G56" s="67"/>
      <c r="H56" s="68"/>
      <c r="I56" s="69"/>
      <c r="J56" s="69"/>
      <c r="K56" s="69"/>
    </row>
    <row r="57" spans="2:11" s="3" customFormat="1" ht="15" customHeight="1" x14ac:dyDescent="0.2">
      <c r="B57" s="116" t="s">
        <v>107</v>
      </c>
      <c r="C57" s="66"/>
      <c r="D57" s="254"/>
      <c r="E57" s="255"/>
      <c r="F57" s="108"/>
      <c r="G57" s="67"/>
      <c r="H57" s="68"/>
      <c r="I57" s="69">
        <f t="shared" ref="I57:I59" si="34">+F57*H57</f>
        <v>0</v>
      </c>
      <c r="J57" s="69">
        <f t="shared" ref="J57:J59" si="35">+G57*I57</f>
        <v>0</v>
      </c>
      <c r="K57" s="69">
        <f t="shared" ref="K57:K59" si="36">+H57*J57</f>
        <v>0</v>
      </c>
    </row>
    <row r="58" spans="2:11" s="3" customFormat="1" ht="15" customHeight="1" x14ac:dyDescent="0.2">
      <c r="B58" s="116" t="s">
        <v>107</v>
      </c>
      <c r="C58" s="66"/>
      <c r="D58" s="254"/>
      <c r="E58" s="255"/>
      <c r="F58" s="108"/>
      <c r="G58" s="67"/>
      <c r="H58" s="68"/>
      <c r="I58" s="69">
        <f t="shared" si="34"/>
        <v>0</v>
      </c>
      <c r="J58" s="69">
        <f t="shared" si="35"/>
        <v>0</v>
      </c>
      <c r="K58" s="69">
        <f t="shared" si="36"/>
        <v>0</v>
      </c>
    </row>
    <row r="59" spans="2:11" s="3" customFormat="1" ht="15" customHeight="1" x14ac:dyDescent="0.2">
      <c r="B59" s="116" t="s">
        <v>107</v>
      </c>
      <c r="C59" s="66"/>
      <c r="D59" s="254"/>
      <c r="E59" s="255"/>
      <c r="F59" s="108"/>
      <c r="G59" s="67"/>
      <c r="H59" s="68"/>
      <c r="I59" s="69">
        <f t="shared" si="34"/>
        <v>0</v>
      </c>
      <c r="J59" s="69">
        <f t="shared" si="35"/>
        <v>0</v>
      </c>
      <c r="K59" s="69">
        <f t="shared" si="36"/>
        <v>0</v>
      </c>
    </row>
    <row r="60" spans="2:11" s="133" customFormat="1" ht="21.95" customHeight="1" x14ac:dyDescent="0.2">
      <c r="B60" s="165" t="s">
        <v>79</v>
      </c>
      <c r="C60" s="166"/>
      <c r="D60" s="258"/>
      <c r="E60" s="259"/>
      <c r="F60" s="108"/>
      <c r="G60" s="67"/>
      <c r="H60" s="68"/>
      <c r="I60" s="69">
        <f>SUM(I57:I59)</f>
        <v>0</v>
      </c>
      <c r="J60" s="69">
        <f t="shared" ref="J60" si="37">SUM(J57:J59)</f>
        <v>0</v>
      </c>
      <c r="K60" s="69">
        <f t="shared" ref="K60" si="38">SUM(K57:K59)</f>
        <v>0</v>
      </c>
    </row>
    <row r="61" spans="2:11" s="3" customFormat="1" ht="21.95" customHeight="1" x14ac:dyDescent="0.2">
      <c r="B61" s="73" t="s">
        <v>80</v>
      </c>
      <c r="C61" s="260"/>
      <c r="D61" s="260"/>
      <c r="E61" s="261"/>
      <c r="F61" s="108"/>
      <c r="G61" s="67"/>
      <c r="H61" s="68"/>
      <c r="I61" s="69"/>
      <c r="J61" s="69"/>
      <c r="K61" s="69"/>
    </row>
    <row r="62" spans="2:11" s="3" customFormat="1" ht="15" customHeight="1" x14ac:dyDescent="0.2">
      <c r="B62" s="116" t="s">
        <v>108</v>
      </c>
      <c r="C62" s="66"/>
      <c r="D62" s="254"/>
      <c r="E62" s="255"/>
      <c r="F62" s="108"/>
      <c r="G62" s="67"/>
      <c r="H62" s="68"/>
      <c r="I62" s="69">
        <f t="shared" ref="I62:I64" si="39">+F62*H62</f>
        <v>0</v>
      </c>
      <c r="J62" s="69">
        <f t="shared" ref="J62:J64" si="40">+G62*I62</f>
        <v>0</v>
      </c>
      <c r="K62" s="69">
        <f t="shared" ref="K62:K64" si="41">+H62*J62</f>
        <v>0</v>
      </c>
    </row>
    <row r="63" spans="2:11" s="3" customFormat="1" ht="15" customHeight="1" x14ac:dyDescent="0.2">
      <c r="B63" s="116" t="s">
        <v>108</v>
      </c>
      <c r="C63" s="66"/>
      <c r="D63" s="254"/>
      <c r="E63" s="255"/>
      <c r="F63" s="108"/>
      <c r="G63" s="67"/>
      <c r="H63" s="68"/>
      <c r="I63" s="69">
        <f t="shared" si="39"/>
        <v>0</v>
      </c>
      <c r="J63" s="69">
        <f t="shared" si="40"/>
        <v>0</v>
      </c>
      <c r="K63" s="69">
        <f t="shared" si="41"/>
        <v>0</v>
      </c>
    </row>
    <row r="64" spans="2:11" s="3" customFormat="1" ht="15" customHeight="1" x14ac:dyDescent="0.2">
      <c r="B64" s="116" t="s">
        <v>108</v>
      </c>
      <c r="C64" s="66"/>
      <c r="D64" s="254"/>
      <c r="E64" s="259"/>
      <c r="F64" s="108"/>
      <c r="G64" s="67"/>
      <c r="H64" s="68"/>
      <c r="I64" s="69">
        <f t="shared" si="39"/>
        <v>0</v>
      </c>
      <c r="J64" s="69">
        <f t="shared" si="40"/>
        <v>0</v>
      </c>
      <c r="K64" s="69">
        <f t="shared" si="41"/>
        <v>0</v>
      </c>
    </row>
    <row r="65" spans="2:11" s="3" customFormat="1" ht="21.95" customHeight="1" x14ac:dyDescent="0.2">
      <c r="B65" s="266" t="s">
        <v>81</v>
      </c>
      <c r="C65" s="267"/>
      <c r="D65" s="155"/>
      <c r="E65" s="154"/>
      <c r="F65" s="111"/>
      <c r="G65" s="77"/>
      <c r="H65" s="78"/>
      <c r="I65" s="76">
        <f>SUM(I62:I64)</f>
        <v>0</v>
      </c>
      <c r="J65" s="76">
        <f t="shared" ref="J65" si="42">SUM(J62:J64)</f>
        <v>0</v>
      </c>
      <c r="K65" s="76">
        <f t="shared" ref="K65" si="43">SUM(K62:K64)</f>
        <v>0</v>
      </c>
    </row>
    <row r="66" spans="2:11" s="133" customFormat="1" ht="21.95" customHeight="1" x14ac:dyDescent="0.2">
      <c r="B66" s="132" t="s">
        <v>87</v>
      </c>
      <c r="C66" s="156"/>
      <c r="D66" s="95"/>
      <c r="E66" s="157"/>
      <c r="F66" s="158"/>
      <c r="G66" s="159"/>
      <c r="H66" s="160"/>
      <c r="I66" s="161">
        <f>I67+I78</f>
        <v>0</v>
      </c>
      <c r="J66" s="161"/>
      <c r="K66" s="162"/>
    </row>
    <row r="67" spans="2:11" s="3" customFormat="1" ht="21.95" customHeight="1" x14ac:dyDescent="0.2">
      <c r="B67" s="262" t="s">
        <v>72</v>
      </c>
      <c r="C67" s="268"/>
      <c r="D67" s="268"/>
      <c r="E67" s="269"/>
      <c r="F67" s="106"/>
      <c r="G67" s="87"/>
      <c r="H67" s="87"/>
      <c r="I67" s="88">
        <f>I72+I77</f>
        <v>0</v>
      </c>
      <c r="J67" s="89">
        <f t="shared" ref="J67:K67" si="44">J72+J77</f>
        <v>0</v>
      </c>
      <c r="K67" s="89">
        <f t="shared" si="44"/>
        <v>0</v>
      </c>
    </row>
    <row r="68" spans="2:11" ht="21.95" customHeight="1" x14ac:dyDescent="0.2">
      <c r="B68" s="71" t="s">
        <v>73</v>
      </c>
      <c r="C68" s="270"/>
      <c r="D68" s="270"/>
      <c r="E68" s="271"/>
      <c r="F68" s="107"/>
      <c r="G68" s="72"/>
      <c r="H68" s="72"/>
      <c r="I68" s="72"/>
      <c r="J68" s="72"/>
      <c r="K68" s="72"/>
    </row>
    <row r="69" spans="2:11" ht="15" customHeight="1" x14ac:dyDescent="0.2">
      <c r="B69" s="116" t="s">
        <v>109</v>
      </c>
      <c r="C69" s="66"/>
      <c r="D69" s="254"/>
      <c r="E69" s="255"/>
      <c r="F69" s="108"/>
      <c r="G69" s="67"/>
      <c r="H69" s="68"/>
      <c r="I69" s="69">
        <f t="shared" ref="I69:I71" si="45">+F69*H69</f>
        <v>0</v>
      </c>
      <c r="J69" s="69">
        <f t="shared" ref="J69:J71" si="46">+G69*I69</f>
        <v>0</v>
      </c>
      <c r="K69" s="69">
        <f t="shared" ref="K69:K71" si="47">+H69*J69</f>
        <v>0</v>
      </c>
    </row>
    <row r="70" spans="2:11" ht="15" customHeight="1" x14ac:dyDescent="0.2">
      <c r="B70" s="116" t="s">
        <v>109</v>
      </c>
      <c r="C70" s="66"/>
      <c r="D70" s="254"/>
      <c r="E70" s="255"/>
      <c r="F70" s="108"/>
      <c r="G70" s="67"/>
      <c r="H70" s="68"/>
      <c r="I70" s="69">
        <f t="shared" si="45"/>
        <v>0</v>
      </c>
      <c r="J70" s="69">
        <f t="shared" si="46"/>
        <v>0</v>
      </c>
      <c r="K70" s="69">
        <f t="shared" si="47"/>
        <v>0</v>
      </c>
    </row>
    <row r="71" spans="2:11" ht="15" customHeight="1" x14ac:dyDescent="0.2">
      <c r="B71" s="116" t="s">
        <v>109</v>
      </c>
      <c r="C71" s="66"/>
      <c r="D71" s="254"/>
      <c r="E71" s="255"/>
      <c r="F71" s="108"/>
      <c r="G71" s="67"/>
      <c r="H71" s="68"/>
      <c r="I71" s="69">
        <f t="shared" si="45"/>
        <v>0</v>
      </c>
      <c r="J71" s="69">
        <f t="shared" si="46"/>
        <v>0</v>
      </c>
      <c r="K71" s="69">
        <f t="shared" si="47"/>
        <v>0</v>
      </c>
    </row>
    <row r="72" spans="2:11" s="134" customFormat="1" ht="21.95" customHeight="1" x14ac:dyDescent="0.2">
      <c r="B72" s="165" t="s">
        <v>76</v>
      </c>
      <c r="C72" s="166"/>
      <c r="D72" s="258"/>
      <c r="E72" s="259"/>
      <c r="F72" s="108"/>
      <c r="G72" s="67"/>
      <c r="H72" s="68"/>
      <c r="I72" s="69">
        <f>SUM(I69:I71)</f>
        <v>0</v>
      </c>
      <c r="J72" s="69">
        <f t="shared" ref="J72" si="48">SUM(J69:J71)</f>
        <v>0</v>
      </c>
      <c r="K72" s="69">
        <f t="shared" ref="K72" si="49">SUM(K69:K71)</f>
        <v>0</v>
      </c>
    </row>
    <row r="73" spans="2:11" ht="21.95" customHeight="1" x14ac:dyDescent="0.2">
      <c r="B73" s="73" t="s">
        <v>74</v>
      </c>
      <c r="C73" s="260"/>
      <c r="D73" s="260"/>
      <c r="E73" s="261"/>
      <c r="F73" s="108"/>
      <c r="G73" s="67"/>
      <c r="H73" s="68"/>
      <c r="I73" s="69"/>
      <c r="J73" s="69"/>
      <c r="K73" s="69"/>
    </row>
    <row r="74" spans="2:11" ht="15" customHeight="1" x14ac:dyDescent="0.2">
      <c r="B74" s="116" t="s">
        <v>110</v>
      </c>
      <c r="C74" s="66"/>
      <c r="D74" s="254"/>
      <c r="E74" s="255"/>
      <c r="F74" s="108"/>
      <c r="G74" s="67"/>
      <c r="H74" s="68"/>
      <c r="I74" s="69">
        <f t="shared" ref="I74:I76" si="50">+F74*H74</f>
        <v>0</v>
      </c>
      <c r="J74" s="69">
        <f t="shared" ref="J74:J76" si="51">+G74*I74</f>
        <v>0</v>
      </c>
      <c r="K74" s="69">
        <f t="shared" ref="K74:K76" si="52">+H74*J74</f>
        <v>0</v>
      </c>
    </row>
    <row r="75" spans="2:11" ht="15" customHeight="1" x14ac:dyDescent="0.2">
      <c r="B75" s="116" t="s">
        <v>110</v>
      </c>
      <c r="C75" s="66"/>
      <c r="D75" s="254"/>
      <c r="E75" s="255"/>
      <c r="F75" s="108"/>
      <c r="G75" s="67"/>
      <c r="H75" s="68"/>
      <c r="I75" s="69">
        <f t="shared" si="50"/>
        <v>0</v>
      </c>
      <c r="J75" s="69">
        <f t="shared" si="51"/>
        <v>0</v>
      </c>
      <c r="K75" s="69">
        <f t="shared" si="52"/>
        <v>0</v>
      </c>
    </row>
    <row r="76" spans="2:11" ht="15" customHeight="1" x14ac:dyDescent="0.2">
      <c r="B76" s="116" t="s">
        <v>110</v>
      </c>
      <c r="C76" s="66"/>
      <c r="D76" s="254"/>
      <c r="E76" s="255"/>
      <c r="F76" s="108"/>
      <c r="G76" s="67"/>
      <c r="H76" s="68"/>
      <c r="I76" s="69">
        <f t="shared" si="50"/>
        <v>0</v>
      </c>
      <c r="J76" s="69">
        <f t="shared" si="51"/>
        <v>0</v>
      </c>
      <c r="K76" s="69">
        <f t="shared" si="52"/>
        <v>0</v>
      </c>
    </row>
    <row r="77" spans="2:11" s="134" customFormat="1" ht="21.95" customHeight="1" x14ac:dyDescent="0.2">
      <c r="B77" s="165" t="s">
        <v>82</v>
      </c>
      <c r="C77" s="166"/>
      <c r="D77" s="258"/>
      <c r="E77" s="259"/>
      <c r="F77" s="108"/>
      <c r="G77" s="67"/>
      <c r="H77" s="68"/>
      <c r="I77" s="69">
        <f>SUM(I74:I76)</f>
        <v>0</v>
      </c>
      <c r="J77" s="69">
        <f t="shared" ref="J77" si="53">SUM(J74:J76)</f>
        <v>0</v>
      </c>
      <c r="K77" s="69">
        <f t="shared" ref="K77" si="54">SUM(K74:K76)</f>
        <v>0</v>
      </c>
    </row>
    <row r="78" spans="2:11" ht="21.95" customHeight="1" x14ac:dyDescent="0.2">
      <c r="B78" s="262" t="s">
        <v>77</v>
      </c>
      <c r="C78" s="263"/>
      <c r="D78" s="263"/>
      <c r="E78" s="264"/>
      <c r="F78" s="110"/>
      <c r="G78" s="90"/>
      <c r="H78" s="91"/>
      <c r="I78" s="92">
        <f>I83+I88</f>
        <v>0</v>
      </c>
      <c r="J78" s="92">
        <f t="shared" ref="J78:K78" si="55">J83+J88</f>
        <v>0</v>
      </c>
      <c r="K78" s="92">
        <f t="shared" si="55"/>
        <v>0</v>
      </c>
    </row>
    <row r="79" spans="2:11" ht="21.95" customHeight="1" x14ac:dyDescent="0.2">
      <c r="B79" s="265" t="s">
        <v>78</v>
      </c>
      <c r="C79" s="260"/>
      <c r="D79" s="260"/>
      <c r="E79" s="261"/>
      <c r="F79" s="108"/>
      <c r="G79" s="67"/>
      <c r="H79" s="68"/>
      <c r="I79" s="69"/>
      <c r="J79" s="69"/>
      <c r="K79" s="69"/>
    </row>
    <row r="80" spans="2:11" ht="15" customHeight="1" x14ac:dyDescent="0.2">
      <c r="B80" s="116" t="s">
        <v>111</v>
      </c>
      <c r="C80" s="66"/>
      <c r="D80" s="254"/>
      <c r="E80" s="255"/>
      <c r="F80" s="108"/>
      <c r="G80" s="67"/>
      <c r="H80" s="68"/>
      <c r="I80" s="69">
        <f t="shared" ref="I80:I82" si="56">+F80*H80</f>
        <v>0</v>
      </c>
      <c r="J80" s="69">
        <f t="shared" ref="J80:J82" si="57">+G80*I80</f>
        <v>0</v>
      </c>
      <c r="K80" s="69">
        <f t="shared" ref="K80:K82" si="58">+H80*J80</f>
        <v>0</v>
      </c>
    </row>
    <row r="81" spans="1:11" ht="15" customHeight="1" x14ac:dyDescent="0.2">
      <c r="B81" s="116" t="s">
        <v>111</v>
      </c>
      <c r="C81" s="66"/>
      <c r="D81" s="254"/>
      <c r="E81" s="255"/>
      <c r="F81" s="108"/>
      <c r="G81" s="67"/>
      <c r="H81" s="68"/>
      <c r="I81" s="69">
        <f t="shared" si="56"/>
        <v>0</v>
      </c>
      <c r="J81" s="69">
        <f t="shared" si="57"/>
        <v>0</v>
      </c>
      <c r="K81" s="69">
        <f t="shared" si="58"/>
        <v>0</v>
      </c>
    </row>
    <row r="82" spans="1:11" ht="15" customHeight="1" x14ac:dyDescent="0.2">
      <c r="B82" s="116" t="s">
        <v>111</v>
      </c>
      <c r="C82" s="66"/>
      <c r="D82" s="254"/>
      <c r="E82" s="255"/>
      <c r="F82" s="108"/>
      <c r="G82" s="67"/>
      <c r="H82" s="68"/>
      <c r="I82" s="69">
        <f t="shared" si="56"/>
        <v>0</v>
      </c>
      <c r="J82" s="69">
        <f t="shared" si="57"/>
        <v>0</v>
      </c>
      <c r="K82" s="69">
        <f t="shared" si="58"/>
        <v>0</v>
      </c>
    </row>
    <row r="83" spans="1:11" s="134" customFormat="1" ht="21.95" customHeight="1" x14ac:dyDescent="0.2">
      <c r="B83" s="165" t="s">
        <v>79</v>
      </c>
      <c r="C83" s="166"/>
      <c r="D83" s="258"/>
      <c r="E83" s="259"/>
      <c r="F83" s="108"/>
      <c r="G83" s="67"/>
      <c r="H83" s="68"/>
      <c r="I83" s="69">
        <f>SUM(I80:I82)</f>
        <v>0</v>
      </c>
      <c r="J83" s="69">
        <f t="shared" ref="J83" si="59">SUM(J80:J82)</f>
        <v>0</v>
      </c>
      <c r="K83" s="69">
        <f t="shared" ref="K83" si="60">SUM(K80:K82)</f>
        <v>0</v>
      </c>
    </row>
    <row r="84" spans="1:11" ht="21.95" customHeight="1" x14ac:dyDescent="0.2">
      <c r="B84" s="73" t="s">
        <v>80</v>
      </c>
      <c r="C84" s="260"/>
      <c r="D84" s="260"/>
      <c r="E84" s="261"/>
      <c r="F84" s="108"/>
      <c r="G84" s="67"/>
      <c r="H84" s="68"/>
      <c r="I84" s="69"/>
      <c r="J84" s="69"/>
      <c r="K84" s="69"/>
    </row>
    <row r="85" spans="1:11" ht="15" customHeight="1" x14ac:dyDescent="0.2">
      <c r="B85" s="116" t="s">
        <v>112</v>
      </c>
      <c r="C85" s="66"/>
      <c r="D85" s="254"/>
      <c r="E85" s="255"/>
      <c r="F85" s="108"/>
      <c r="G85" s="67"/>
      <c r="H85" s="68"/>
      <c r="I85" s="69">
        <f t="shared" ref="I85:I87" si="61">+F85*H85</f>
        <v>0</v>
      </c>
      <c r="J85" s="69">
        <f t="shared" ref="J85:J87" si="62">+G85*I85</f>
        <v>0</v>
      </c>
      <c r="K85" s="69">
        <f t="shared" ref="K85:K87" si="63">+H85*J85</f>
        <v>0</v>
      </c>
    </row>
    <row r="86" spans="1:11" s="39" customFormat="1" ht="15" customHeight="1" x14ac:dyDescent="0.2">
      <c r="A86" s="1"/>
      <c r="B86" s="116" t="s">
        <v>112</v>
      </c>
      <c r="C86" s="66"/>
      <c r="D86" s="254"/>
      <c r="E86" s="255"/>
      <c r="F86" s="108"/>
      <c r="G86" s="67"/>
      <c r="H86" s="68"/>
      <c r="I86" s="69">
        <f t="shared" si="61"/>
        <v>0</v>
      </c>
      <c r="J86" s="69">
        <f t="shared" si="62"/>
        <v>0</v>
      </c>
      <c r="K86" s="69">
        <f t="shared" si="63"/>
        <v>0</v>
      </c>
    </row>
    <row r="87" spans="1:11" ht="15" customHeight="1" x14ac:dyDescent="0.2">
      <c r="B87" s="116" t="s">
        <v>112</v>
      </c>
      <c r="C87" s="66"/>
      <c r="D87" s="254"/>
      <c r="E87" s="259"/>
      <c r="F87" s="108"/>
      <c r="G87" s="67"/>
      <c r="H87" s="68"/>
      <c r="I87" s="69">
        <f t="shared" si="61"/>
        <v>0</v>
      </c>
      <c r="J87" s="69">
        <f t="shared" si="62"/>
        <v>0</v>
      </c>
      <c r="K87" s="69">
        <f t="shared" si="63"/>
        <v>0</v>
      </c>
    </row>
    <row r="88" spans="1:11" ht="24.95" customHeight="1" x14ac:dyDescent="0.2">
      <c r="B88" s="266" t="s">
        <v>81</v>
      </c>
      <c r="C88" s="267"/>
      <c r="D88" s="93"/>
      <c r="E88" s="94"/>
      <c r="F88" s="111"/>
      <c r="G88" s="77"/>
      <c r="H88" s="78"/>
      <c r="I88" s="76">
        <f>SUM(I85:I87)</f>
        <v>0</v>
      </c>
      <c r="J88" s="76">
        <f t="shared" ref="J88" si="64">SUM(J85:J87)</f>
        <v>0</v>
      </c>
      <c r="K88" s="76">
        <f t="shared" ref="K88" si="65">SUM(K85:K87)</f>
        <v>0</v>
      </c>
    </row>
    <row r="89" spans="1:11" s="134" customFormat="1" ht="21.95" customHeight="1" x14ac:dyDescent="0.2">
      <c r="B89" s="132" t="s">
        <v>88</v>
      </c>
      <c r="C89" s="135"/>
      <c r="D89" s="95"/>
      <c r="E89" s="143"/>
      <c r="F89" s="144"/>
      <c r="G89" s="145"/>
      <c r="H89" s="146"/>
      <c r="I89" s="147">
        <f>I90+I101</f>
        <v>0</v>
      </c>
      <c r="J89" s="131">
        <v>0</v>
      </c>
      <c r="K89" s="136"/>
    </row>
    <row r="90" spans="1:11" s="3" customFormat="1" ht="21.95" customHeight="1" x14ac:dyDescent="0.2">
      <c r="B90" s="262" t="s">
        <v>72</v>
      </c>
      <c r="C90" s="268"/>
      <c r="D90" s="268"/>
      <c r="E90" s="269"/>
      <c r="F90" s="106"/>
      <c r="G90" s="87"/>
      <c r="H90" s="87"/>
      <c r="I90" s="88">
        <f>I95+I100</f>
        <v>0</v>
      </c>
      <c r="J90" s="89">
        <f t="shared" ref="J90:K90" si="66">J95+J100</f>
        <v>0</v>
      </c>
      <c r="K90" s="89">
        <f t="shared" si="66"/>
        <v>0</v>
      </c>
    </row>
    <row r="91" spans="1:11" s="3" customFormat="1" ht="21.95" customHeight="1" x14ac:dyDescent="0.2">
      <c r="B91" s="71" t="s">
        <v>73</v>
      </c>
      <c r="C91" s="270"/>
      <c r="D91" s="270"/>
      <c r="E91" s="271"/>
      <c r="F91" s="107"/>
      <c r="G91" s="72"/>
      <c r="H91" s="72"/>
      <c r="I91" s="72"/>
      <c r="J91" s="72"/>
      <c r="K91" s="72"/>
    </row>
    <row r="92" spans="1:11" ht="15" customHeight="1" x14ac:dyDescent="0.2">
      <c r="B92" s="116" t="s">
        <v>113</v>
      </c>
      <c r="C92" s="66"/>
      <c r="D92" s="254"/>
      <c r="E92" s="255"/>
      <c r="F92" s="108"/>
      <c r="G92" s="67"/>
      <c r="H92" s="68"/>
      <c r="I92" s="69">
        <f t="shared" ref="I92:I94" si="67">+F92*H92</f>
        <v>0</v>
      </c>
      <c r="J92" s="69">
        <f t="shared" ref="J92:J94" si="68">+G92*I92</f>
        <v>0</v>
      </c>
      <c r="K92" s="69">
        <f t="shared" ref="K92:K94" si="69">+H92*J92</f>
        <v>0</v>
      </c>
    </row>
    <row r="93" spans="1:11" ht="15" customHeight="1" x14ac:dyDescent="0.2">
      <c r="B93" s="116" t="s">
        <v>113</v>
      </c>
      <c r="C93" s="66"/>
      <c r="D93" s="254"/>
      <c r="E93" s="255"/>
      <c r="F93" s="108"/>
      <c r="G93" s="67"/>
      <c r="H93" s="68"/>
      <c r="I93" s="69">
        <f t="shared" si="67"/>
        <v>0</v>
      </c>
      <c r="J93" s="69">
        <f t="shared" si="68"/>
        <v>0</v>
      </c>
      <c r="K93" s="69">
        <f t="shared" si="69"/>
        <v>0</v>
      </c>
    </row>
    <row r="94" spans="1:11" ht="15" customHeight="1" x14ac:dyDescent="0.2">
      <c r="B94" s="116" t="s">
        <v>113</v>
      </c>
      <c r="C94" s="66"/>
      <c r="D94" s="254"/>
      <c r="E94" s="255"/>
      <c r="F94" s="108"/>
      <c r="G94" s="67"/>
      <c r="H94" s="68"/>
      <c r="I94" s="69">
        <f t="shared" si="67"/>
        <v>0</v>
      </c>
      <c r="J94" s="69">
        <f t="shared" si="68"/>
        <v>0</v>
      </c>
      <c r="K94" s="69">
        <f t="shared" si="69"/>
        <v>0</v>
      </c>
    </row>
    <row r="95" spans="1:11" s="134" customFormat="1" ht="21.95" customHeight="1" x14ac:dyDescent="0.2">
      <c r="B95" s="165" t="s">
        <v>76</v>
      </c>
      <c r="C95" s="166"/>
      <c r="D95" s="258"/>
      <c r="E95" s="259"/>
      <c r="F95" s="108"/>
      <c r="G95" s="67"/>
      <c r="H95" s="68"/>
      <c r="I95" s="69">
        <f>SUM(I92:I94)</f>
        <v>0</v>
      </c>
      <c r="J95" s="69">
        <f t="shared" ref="J95" si="70">SUM(J92:J94)</f>
        <v>0</v>
      </c>
      <c r="K95" s="69">
        <f t="shared" ref="K95" si="71">SUM(K92:K94)</f>
        <v>0</v>
      </c>
    </row>
    <row r="96" spans="1:11" ht="21.95" customHeight="1" x14ac:dyDescent="0.2">
      <c r="B96" s="73" t="s">
        <v>74</v>
      </c>
      <c r="C96" s="260"/>
      <c r="D96" s="260"/>
      <c r="E96" s="261"/>
      <c r="F96" s="108"/>
      <c r="G96" s="67"/>
      <c r="H96" s="68"/>
      <c r="I96" s="69"/>
      <c r="J96" s="69"/>
      <c r="K96" s="69"/>
    </row>
    <row r="97" spans="2:11" ht="15" customHeight="1" x14ac:dyDescent="0.2">
      <c r="B97" s="116" t="s">
        <v>114</v>
      </c>
      <c r="C97" s="66"/>
      <c r="D97" s="254"/>
      <c r="E97" s="255"/>
      <c r="F97" s="108"/>
      <c r="G97" s="67"/>
      <c r="H97" s="68"/>
      <c r="I97" s="69">
        <f t="shared" ref="I97:I99" si="72">+F97*H97</f>
        <v>0</v>
      </c>
      <c r="J97" s="69">
        <f t="shared" ref="J97:J99" si="73">+G97*I97</f>
        <v>0</v>
      </c>
      <c r="K97" s="69">
        <f t="shared" ref="K97:K99" si="74">+H97*J97</f>
        <v>0</v>
      </c>
    </row>
    <row r="98" spans="2:11" ht="15" customHeight="1" x14ac:dyDescent="0.2">
      <c r="B98" s="116" t="s">
        <v>114</v>
      </c>
      <c r="C98" s="66"/>
      <c r="D98" s="254"/>
      <c r="E98" s="255"/>
      <c r="F98" s="108"/>
      <c r="G98" s="67"/>
      <c r="H98" s="68"/>
      <c r="I98" s="69">
        <f t="shared" si="72"/>
        <v>0</v>
      </c>
      <c r="J98" s="69">
        <f t="shared" si="73"/>
        <v>0</v>
      </c>
      <c r="K98" s="69">
        <f t="shared" si="74"/>
        <v>0</v>
      </c>
    </row>
    <row r="99" spans="2:11" ht="15" customHeight="1" x14ac:dyDescent="0.2">
      <c r="B99" s="116" t="s">
        <v>114</v>
      </c>
      <c r="C99" s="66"/>
      <c r="D99" s="254"/>
      <c r="E99" s="255"/>
      <c r="F99" s="108"/>
      <c r="G99" s="67"/>
      <c r="H99" s="68"/>
      <c r="I99" s="69">
        <f t="shared" si="72"/>
        <v>0</v>
      </c>
      <c r="J99" s="69">
        <f t="shared" si="73"/>
        <v>0</v>
      </c>
      <c r="K99" s="69">
        <f t="shared" si="74"/>
        <v>0</v>
      </c>
    </row>
    <row r="100" spans="2:11" s="134" customFormat="1" ht="21.95" customHeight="1" x14ac:dyDescent="0.2">
      <c r="B100" s="165" t="s">
        <v>82</v>
      </c>
      <c r="C100" s="166"/>
      <c r="D100" s="258"/>
      <c r="E100" s="259"/>
      <c r="F100" s="108"/>
      <c r="G100" s="67"/>
      <c r="H100" s="68"/>
      <c r="I100" s="69">
        <f>SUM(I97:I99)</f>
        <v>0</v>
      </c>
      <c r="J100" s="69">
        <f t="shared" ref="J100" si="75">SUM(J97:J99)</f>
        <v>0</v>
      </c>
      <c r="K100" s="69">
        <f t="shared" ref="K100" si="76">SUM(K97:K99)</f>
        <v>0</v>
      </c>
    </row>
    <row r="101" spans="2:11" ht="21.95" customHeight="1" x14ac:dyDescent="0.2">
      <c r="B101" s="262" t="s">
        <v>77</v>
      </c>
      <c r="C101" s="263"/>
      <c r="D101" s="263"/>
      <c r="E101" s="264"/>
      <c r="F101" s="110"/>
      <c r="G101" s="90"/>
      <c r="H101" s="91"/>
      <c r="I101" s="92">
        <f>I106+I111</f>
        <v>0</v>
      </c>
      <c r="J101" s="92">
        <f t="shared" ref="J101:K101" si="77">J106+J111</f>
        <v>0</v>
      </c>
      <c r="K101" s="92">
        <f t="shared" si="77"/>
        <v>0</v>
      </c>
    </row>
    <row r="102" spans="2:11" ht="21.95" customHeight="1" x14ac:dyDescent="0.2">
      <c r="B102" s="265" t="s">
        <v>78</v>
      </c>
      <c r="C102" s="260"/>
      <c r="D102" s="260"/>
      <c r="E102" s="261"/>
      <c r="F102" s="108"/>
      <c r="G102" s="67"/>
      <c r="H102" s="68"/>
      <c r="I102" s="69"/>
      <c r="J102" s="69"/>
      <c r="K102" s="69"/>
    </row>
    <row r="103" spans="2:11" ht="15" customHeight="1" x14ac:dyDescent="0.2">
      <c r="B103" s="116" t="s">
        <v>115</v>
      </c>
      <c r="C103" s="66"/>
      <c r="D103" s="254"/>
      <c r="E103" s="255"/>
      <c r="F103" s="108"/>
      <c r="G103" s="67"/>
      <c r="H103" s="68"/>
      <c r="I103" s="69">
        <f t="shared" ref="I103:I105" si="78">+F103*H103</f>
        <v>0</v>
      </c>
      <c r="J103" s="69">
        <f t="shared" ref="J103:J105" si="79">+G103*I103</f>
        <v>0</v>
      </c>
      <c r="K103" s="69">
        <f t="shared" ref="K103:K105" si="80">+H103*J103</f>
        <v>0</v>
      </c>
    </row>
    <row r="104" spans="2:11" ht="15" customHeight="1" x14ac:dyDescent="0.2">
      <c r="B104" s="116" t="s">
        <v>115</v>
      </c>
      <c r="C104" s="66"/>
      <c r="D104" s="254"/>
      <c r="E104" s="255"/>
      <c r="F104" s="108"/>
      <c r="G104" s="67"/>
      <c r="H104" s="68"/>
      <c r="I104" s="69">
        <f t="shared" si="78"/>
        <v>0</v>
      </c>
      <c r="J104" s="69">
        <f t="shared" si="79"/>
        <v>0</v>
      </c>
      <c r="K104" s="69">
        <f t="shared" si="80"/>
        <v>0</v>
      </c>
    </row>
    <row r="105" spans="2:11" ht="15" customHeight="1" x14ac:dyDescent="0.2">
      <c r="B105" s="116" t="s">
        <v>115</v>
      </c>
      <c r="C105" s="66"/>
      <c r="D105" s="254"/>
      <c r="E105" s="255"/>
      <c r="F105" s="108"/>
      <c r="G105" s="67"/>
      <c r="H105" s="68"/>
      <c r="I105" s="69">
        <f t="shared" si="78"/>
        <v>0</v>
      </c>
      <c r="J105" s="69">
        <f t="shared" si="79"/>
        <v>0</v>
      </c>
      <c r="K105" s="69">
        <f t="shared" si="80"/>
        <v>0</v>
      </c>
    </row>
    <row r="106" spans="2:11" s="134" customFormat="1" ht="21.95" customHeight="1" x14ac:dyDescent="0.2">
      <c r="B106" s="165" t="s">
        <v>79</v>
      </c>
      <c r="C106" s="166"/>
      <c r="D106" s="258"/>
      <c r="E106" s="259"/>
      <c r="F106" s="108"/>
      <c r="G106" s="67"/>
      <c r="H106" s="68"/>
      <c r="I106" s="69">
        <f>SUM(I103:I105)</f>
        <v>0</v>
      </c>
      <c r="J106" s="69">
        <f t="shared" ref="J106" si="81">SUM(J103:J105)</f>
        <v>0</v>
      </c>
      <c r="K106" s="69">
        <f t="shared" ref="K106" si="82">SUM(K103:K105)</f>
        <v>0</v>
      </c>
    </row>
    <row r="107" spans="2:11" ht="21.95" customHeight="1" x14ac:dyDescent="0.2">
      <c r="B107" s="73" t="s">
        <v>80</v>
      </c>
      <c r="C107" s="260"/>
      <c r="D107" s="260"/>
      <c r="E107" s="261"/>
      <c r="F107" s="108"/>
      <c r="G107" s="67"/>
      <c r="H107" s="68"/>
      <c r="I107" s="69"/>
      <c r="J107" s="69"/>
      <c r="K107" s="69"/>
    </row>
    <row r="108" spans="2:11" ht="15" customHeight="1" x14ac:dyDescent="0.2">
      <c r="B108" s="116" t="s">
        <v>116</v>
      </c>
      <c r="C108" s="66"/>
      <c r="D108" s="254"/>
      <c r="E108" s="255"/>
      <c r="F108" s="108"/>
      <c r="G108" s="67"/>
      <c r="H108" s="68"/>
      <c r="I108" s="69">
        <f t="shared" ref="I108:I110" si="83">+F108*H108</f>
        <v>0</v>
      </c>
      <c r="J108" s="69">
        <f t="shared" ref="J108:J110" si="84">+G108*I108</f>
        <v>0</v>
      </c>
      <c r="K108" s="69">
        <f t="shared" ref="K108:K110" si="85">+H108*J108</f>
        <v>0</v>
      </c>
    </row>
    <row r="109" spans="2:11" ht="15" customHeight="1" x14ac:dyDescent="0.2">
      <c r="B109" s="116" t="s">
        <v>116</v>
      </c>
      <c r="C109" s="66"/>
      <c r="D109" s="254"/>
      <c r="E109" s="255"/>
      <c r="F109" s="108"/>
      <c r="G109" s="67"/>
      <c r="H109" s="68"/>
      <c r="I109" s="69">
        <f t="shared" si="83"/>
        <v>0</v>
      </c>
      <c r="J109" s="69">
        <f t="shared" si="84"/>
        <v>0</v>
      </c>
      <c r="K109" s="69">
        <f t="shared" si="85"/>
        <v>0</v>
      </c>
    </row>
    <row r="110" spans="2:11" ht="15" customHeight="1" x14ac:dyDescent="0.2">
      <c r="B110" s="187" t="s">
        <v>116</v>
      </c>
      <c r="C110" s="188"/>
      <c r="D110" s="256"/>
      <c r="E110" s="257"/>
      <c r="F110" s="189"/>
      <c r="G110" s="190"/>
      <c r="H110" s="191"/>
      <c r="I110" s="192">
        <f t="shared" si="83"/>
        <v>0</v>
      </c>
      <c r="J110" s="192">
        <f t="shared" si="84"/>
        <v>0</v>
      </c>
      <c r="K110" s="192">
        <f t="shared" si="85"/>
        <v>0</v>
      </c>
    </row>
    <row r="111" spans="2:11" ht="15" customHeight="1" x14ac:dyDescent="0.2">
      <c r="B111" s="116" t="s">
        <v>116</v>
      </c>
      <c r="C111" s="65"/>
      <c r="D111" s="169"/>
      <c r="E111" s="170"/>
      <c r="F111" s="111"/>
      <c r="G111" s="77"/>
      <c r="H111" s="78"/>
      <c r="I111" s="76">
        <f>SUM(I108:I110)</f>
        <v>0</v>
      </c>
      <c r="J111" s="76">
        <f t="shared" ref="J111" si="86">SUM(J108:J110)</f>
        <v>0</v>
      </c>
      <c r="K111" s="76">
        <f t="shared" ref="K111" si="87">SUM(K108:K110)</f>
        <v>0</v>
      </c>
    </row>
    <row r="112" spans="2:11" s="134" customFormat="1" ht="21.95" customHeight="1" x14ac:dyDescent="0.2">
      <c r="B112" s="132" t="s">
        <v>89</v>
      </c>
      <c r="C112" s="197"/>
      <c r="D112" s="198"/>
      <c r="E112" s="199"/>
      <c r="F112" s="200"/>
      <c r="G112" s="201"/>
      <c r="H112" s="202"/>
      <c r="I112" s="99">
        <f>I113+I124</f>
        <v>0</v>
      </c>
      <c r="J112" s="203"/>
      <c r="K112" s="136"/>
    </row>
    <row r="113" spans="2:11" ht="21.95" customHeight="1" x14ac:dyDescent="0.2">
      <c r="B113" s="272" t="s">
        <v>72</v>
      </c>
      <c r="C113" s="273"/>
      <c r="D113" s="273"/>
      <c r="E113" s="274"/>
      <c r="F113" s="193"/>
      <c r="G113" s="194"/>
      <c r="H113" s="194"/>
      <c r="I113" s="195">
        <f>I118+I123</f>
        <v>0</v>
      </c>
      <c r="J113" s="196">
        <f t="shared" ref="J113:K113" si="88">J118+J123</f>
        <v>0</v>
      </c>
      <c r="K113" s="196">
        <f t="shared" si="88"/>
        <v>0</v>
      </c>
    </row>
    <row r="114" spans="2:11" ht="21.95" customHeight="1" x14ac:dyDescent="0.2">
      <c r="B114" s="71" t="s">
        <v>73</v>
      </c>
      <c r="C114" s="270"/>
      <c r="D114" s="270"/>
      <c r="E114" s="271"/>
      <c r="F114" s="107"/>
      <c r="G114" s="72"/>
      <c r="H114" s="72"/>
      <c r="I114" s="72"/>
      <c r="J114" s="72"/>
      <c r="K114" s="72"/>
    </row>
    <row r="115" spans="2:11" ht="15" customHeight="1" x14ac:dyDescent="0.2">
      <c r="B115" s="116" t="s">
        <v>117</v>
      </c>
      <c r="C115" s="66"/>
      <c r="D115" s="254"/>
      <c r="E115" s="255"/>
      <c r="F115" s="108"/>
      <c r="G115" s="67"/>
      <c r="H115" s="68"/>
      <c r="I115" s="69">
        <f t="shared" ref="I115:I117" si="89">+F115*H115</f>
        <v>0</v>
      </c>
      <c r="J115" s="69">
        <f t="shared" ref="J115:J117" si="90">+G115*I115</f>
        <v>0</v>
      </c>
      <c r="K115" s="69">
        <f t="shared" ref="K115:K117" si="91">+H115*J115</f>
        <v>0</v>
      </c>
    </row>
    <row r="116" spans="2:11" ht="15" customHeight="1" x14ac:dyDescent="0.2">
      <c r="B116" s="116" t="s">
        <v>117</v>
      </c>
      <c r="C116" s="66"/>
      <c r="D116" s="254"/>
      <c r="E116" s="255"/>
      <c r="F116" s="108"/>
      <c r="G116" s="67"/>
      <c r="H116" s="68"/>
      <c r="I116" s="69">
        <f t="shared" si="89"/>
        <v>0</v>
      </c>
      <c r="J116" s="69">
        <f t="shared" si="90"/>
        <v>0</v>
      </c>
      <c r="K116" s="69">
        <f t="shared" si="91"/>
        <v>0</v>
      </c>
    </row>
    <row r="117" spans="2:11" ht="15" customHeight="1" x14ac:dyDescent="0.2">
      <c r="B117" s="116" t="s">
        <v>117</v>
      </c>
      <c r="C117" s="66"/>
      <c r="D117" s="254"/>
      <c r="E117" s="255"/>
      <c r="F117" s="108"/>
      <c r="G117" s="67"/>
      <c r="H117" s="68"/>
      <c r="I117" s="69">
        <f t="shared" si="89"/>
        <v>0</v>
      </c>
      <c r="J117" s="69">
        <f t="shared" si="90"/>
        <v>0</v>
      </c>
      <c r="K117" s="69">
        <f t="shared" si="91"/>
        <v>0</v>
      </c>
    </row>
    <row r="118" spans="2:11" s="134" customFormat="1" ht="21.95" customHeight="1" x14ac:dyDescent="0.2">
      <c r="B118" s="165" t="s">
        <v>76</v>
      </c>
      <c r="C118" s="166"/>
      <c r="D118" s="258"/>
      <c r="E118" s="259"/>
      <c r="F118" s="108"/>
      <c r="G118" s="67"/>
      <c r="H118" s="68"/>
      <c r="I118" s="69">
        <f>SUM(I115:I117)</f>
        <v>0</v>
      </c>
      <c r="J118" s="69">
        <f t="shared" ref="J118" si="92">SUM(J115:J117)</f>
        <v>0</v>
      </c>
      <c r="K118" s="69">
        <f t="shared" ref="K118" si="93">SUM(K115:K117)</f>
        <v>0</v>
      </c>
    </row>
    <row r="119" spans="2:11" ht="21.95" customHeight="1" x14ac:dyDescent="0.2">
      <c r="B119" s="73" t="s">
        <v>74</v>
      </c>
      <c r="C119" s="260"/>
      <c r="D119" s="260"/>
      <c r="E119" s="261"/>
      <c r="F119" s="108"/>
      <c r="G119" s="67"/>
      <c r="H119" s="68"/>
      <c r="I119" s="69"/>
      <c r="J119" s="69"/>
      <c r="K119" s="69"/>
    </row>
    <row r="120" spans="2:11" ht="15" customHeight="1" x14ac:dyDescent="0.2">
      <c r="B120" s="116" t="s">
        <v>118</v>
      </c>
      <c r="C120" s="66"/>
      <c r="D120" s="254"/>
      <c r="E120" s="255"/>
      <c r="F120" s="108"/>
      <c r="G120" s="67"/>
      <c r="H120" s="68"/>
      <c r="I120" s="69">
        <f t="shared" ref="I120:I122" si="94">+F120*H120</f>
        <v>0</v>
      </c>
      <c r="J120" s="69">
        <f t="shared" ref="J120:J122" si="95">+G120*I120</f>
        <v>0</v>
      </c>
      <c r="K120" s="69">
        <f t="shared" ref="K120:K122" si="96">+H120*J120</f>
        <v>0</v>
      </c>
    </row>
    <row r="121" spans="2:11" ht="15" customHeight="1" x14ac:dyDescent="0.2">
      <c r="B121" s="116" t="s">
        <v>118</v>
      </c>
      <c r="C121" s="66"/>
      <c r="D121" s="254"/>
      <c r="E121" s="255"/>
      <c r="F121" s="108"/>
      <c r="G121" s="67"/>
      <c r="H121" s="68"/>
      <c r="I121" s="69">
        <f t="shared" si="94"/>
        <v>0</v>
      </c>
      <c r="J121" s="69">
        <f t="shared" si="95"/>
        <v>0</v>
      </c>
      <c r="K121" s="69">
        <f t="shared" si="96"/>
        <v>0</v>
      </c>
    </row>
    <row r="122" spans="2:11" ht="15" customHeight="1" x14ac:dyDescent="0.2">
      <c r="B122" s="116" t="s">
        <v>118</v>
      </c>
      <c r="C122" s="66"/>
      <c r="D122" s="254"/>
      <c r="E122" s="255"/>
      <c r="F122" s="108"/>
      <c r="G122" s="67"/>
      <c r="H122" s="68"/>
      <c r="I122" s="69">
        <f t="shared" si="94"/>
        <v>0</v>
      </c>
      <c r="J122" s="69">
        <f t="shared" si="95"/>
        <v>0</v>
      </c>
      <c r="K122" s="69">
        <f t="shared" si="96"/>
        <v>0</v>
      </c>
    </row>
    <row r="123" spans="2:11" s="134" customFormat="1" ht="21.95" customHeight="1" x14ac:dyDescent="0.2">
      <c r="B123" s="165" t="s">
        <v>82</v>
      </c>
      <c r="C123" s="166"/>
      <c r="D123" s="258"/>
      <c r="E123" s="259"/>
      <c r="F123" s="108"/>
      <c r="G123" s="67"/>
      <c r="H123" s="68"/>
      <c r="I123" s="69">
        <f>SUM(I120:I122)</f>
        <v>0</v>
      </c>
      <c r="J123" s="69">
        <f t="shared" ref="J123" si="97">SUM(J120:J122)</f>
        <v>0</v>
      </c>
      <c r="K123" s="69">
        <f t="shared" ref="K123" si="98">SUM(K120:K122)</f>
        <v>0</v>
      </c>
    </row>
    <row r="124" spans="2:11" ht="21.95" customHeight="1" x14ac:dyDescent="0.2">
      <c r="B124" s="262" t="s">
        <v>77</v>
      </c>
      <c r="C124" s="263"/>
      <c r="D124" s="263"/>
      <c r="E124" s="264"/>
      <c r="F124" s="110"/>
      <c r="G124" s="90"/>
      <c r="H124" s="91"/>
      <c r="I124" s="92">
        <f>I129+I134</f>
        <v>0</v>
      </c>
      <c r="J124" s="92">
        <f t="shared" ref="J124:K124" si="99">J129+J134</f>
        <v>0</v>
      </c>
      <c r="K124" s="92">
        <f t="shared" si="99"/>
        <v>0</v>
      </c>
    </row>
    <row r="125" spans="2:11" ht="21.95" customHeight="1" x14ac:dyDescent="0.2">
      <c r="B125" s="265" t="s">
        <v>78</v>
      </c>
      <c r="C125" s="260"/>
      <c r="D125" s="260"/>
      <c r="E125" s="261"/>
      <c r="F125" s="108"/>
      <c r="G125" s="67"/>
      <c r="H125" s="68"/>
      <c r="I125" s="69"/>
      <c r="J125" s="69"/>
      <c r="K125" s="69"/>
    </row>
    <row r="126" spans="2:11" ht="15" customHeight="1" x14ac:dyDescent="0.2">
      <c r="B126" s="116" t="s">
        <v>119</v>
      </c>
      <c r="C126" s="66"/>
      <c r="D126" s="254"/>
      <c r="E126" s="255"/>
      <c r="F126" s="108"/>
      <c r="G126" s="67"/>
      <c r="H126" s="68"/>
      <c r="I126" s="69">
        <f t="shared" ref="I126:I128" si="100">+F126*H126</f>
        <v>0</v>
      </c>
      <c r="J126" s="69">
        <f t="shared" ref="J126:J128" si="101">+G126*I126</f>
        <v>0</v>
      </c>
      <c r="K126" s="69">
        <f t="shared" ref="K126:K128" si="102">+H126*J126</f>
        <v>0</v>
      </c>
    </row>
    <row r="127" spans="2:11" ht="15" customHeight="1" x14ac:dyDescent="0.2">
      <c r="B127" s="116" t="s">
        <v>119</v>
      </c>
      <c r="C127" s="66"/>
      <c r="D127" s="254"/>
      <c r="E127" s="255"/>
      <c r="F127" s="108"/>
      <c r="G127" s="67"/>
      <c r="H127" s="68"/>
      <c r="I127" s="69">
        <f t="shared" si="100"/>
        <v>0</v>
      </c>
      <c r="J127" s="69">
        <f t="shared" si="101"/>
        <v>0</v>
      </c>
      <c r="K127" s="69">
        <f t="shared" si="102"/>
        <v>0</v>
      </c>
    </row>
    <row r="128" spans="2:11" ht="15" customHeight="1" x14ac:dyDescent="0.2">
      <c r="B128" s="116" t="s">
        <v>119</v>
      </c>
      <c r="C128" s="66"/>
      <c r="D128" s="254"/>
      <c r="E128" s="255"/>
      <c r="F128" s="108"/>
      <c r="G128" s="67"/>
      <c r="H128" s="68"/>
      <c r="I128" s="69">
        <f t="shared" si="100"/>
        <v>0</v>
      </c>
      <c r="J128" s="69">
        <f t="shared" si="101"/>
        <v>0</v>
      </c>
      <c r="K128" s="69">
        <f t="shared" si="102"/>
        <v>0</v>
      </c>
    </row>
    <row r="129" spans="2:20" s="134" customFormat="1" ht="21.95" customHeight="1" x14ac:dyDescent="0.2">
      <c r="B129" s="165" t="s">
        <v>79</v>
      </c>
      <c r="C129" s="166"/>
      <c r="D129" s="258"/>
      <c r="E129" s="259"/>
      <c r="F129" s="108"/>
      <c r="G129" s="67"/>
      <c r="H129" s="68"/>
      <c r="I129" s="69">
        <f>SUM(I126:I128)</f>
        <v>0</v>
      </c>
      <c r="J129" s="69">
        <f t="shared" ref="J129" si="103">SUM(J126:J128)</f>
        <v>0</v>
      </c>
      <c r="K129" s="69">
        <f t="shared" ref="K129" si="104">SUM(K126:K128)</f>
        <v>0</v>
      </c>
    </row>
    <row r="130" spans="2:20" ht="21.95" customHeight="1" x14ac:dyDescent="0.2">
      <c r="B130" s="73" t="s">
        <v>80</v>
      </c>
      <c r="C130" s="260"/>
      <c r="D130" s="260"/>
      <c r="E130" s="261"/>
      <c r="F130" s="108"/>
      <c r="G130" s="67"/>
      <c r="H130" s="68"/>
      <c r="I130" s="69"/>
      <c r="J130" s="69"/>
      <c r="K130" s="69"/>
    </row>
    <row r="131" spans="2:20" ht="15" customHeight="1" x14ac:dyDescent="0.2">
      <c r="B131" s="116" t="s">
        <v>120</v>
      </c>
      <c r="C131" s="66"/>
      <c r="D131" s="254"/>
      <c r="E131" s="255"/>
      <c r="F131" s="108"/>
      <c r="G131" s="67"/>
      <c r="H131" s="68"/>
      <c r="I131" s="69">
        <f t="shared" ref="I131:I133" si="105">+F131*H131</f>
        <v>0</v>
      </c>
      <c r="J131" s="69">
        <f t="shared" ref="J131:J133" si="106">+G131*I131</f>
        <v>0</v>
      </c>
      <c r="K131" s="69">
        <f t="shared" ref="K131:K133" si="107">+H131*J131</f>
        <v>0</v>
      </c>
    </row>
    <row r="132" spans="2:20" ht="15" customHeight="1" x14ac:dyDescent="0.2">
      <c r="B132" s="116" t="s">
        <v>120</v>
      </c>
      <c r="C132" s="66"/>
      <c r="D132" s="254"/>
      <c r="E132" s="255"/>
      <c r="F132" s="108"/>
      <c r="G132" s="67"/>
      <c r="H132" s="68"/>
      <c r="I132" s="69">
        <f t="shared" si="105"/>
        <v>0</v>
      </c>
      <c r="J132" s="69">
        <f t="shared" si="106"/>
        <v>0</v>
      </c>
      <c r="K132" s="69">
        <f t="shared" si="107"/>
        <v>0</v>
      </c>
      <c r="L132" s="3"/>
    </row>
    <row r="133" spans="2:20" ht="15" customHeight="1" x14ac:dyDescent="0.2">
      <c r="B133" s="116" t="s">
        <v>120</v>
      </c>
      <c r="C133" s="66"/>
      <c r="D133" s="254"/>
      <c r="E133" s="259"/>
      <c r="F133" s="108"/>
      <c r="G133" s="67"/>
      <c r="H133" s="68"/>
      <c r="I133" s="69">
        <f t="shared" si="105"/>
        <v>0</v>
      </c>
      <c r="J133" s="69">
        <f t="shared" si="106"/>
        <v>0</v>
      </c>
      <c r="K133" s="69">
        <f t="shared" si="107"/>
        <v>0</v>
      </c>
      <c r="L133" s="3"/>
      <c r="M133" s="3"/>
      <c r="N133" s="3"/>
      <c r="O133" s="3"/>
      <c r="P133" s="3"/>
      <c r="Q133" s="3"/>
      <c r="R133" s="3"/>
      <c r="S133" s="3"/>
      <c r="T133" s="3"/>
    </row>
    <row r="134" spans="2:20" s="3" customFormat="1" ht="24.95" customHeight="1" x14ac:dyDescent="0.2">
      <c r="B134" s="266" t="s">
        <v>81</v>
      </c>
      <c r="C134" s="267"/>
      <c r="D134" s="155"/>
      <c r="E134" s="154"/>
      <c r="F134" s="111"/>
      <c r="G134" s="77"/>
      <c r="H134" s="78"/>
      <c r="I134" s="76">
        <f>SUM(I131:I133)</f>
        <v>0</v>
      </c>
      <c r="J134" s="76">
        <f t="shared" ref="J134" si="108">SUM(J131:J133)</f>
        <v>0</v>
      </c>
      <c r="K134" s="76">
        <f t="shared" ref="K134" si="109">SUM(K131:K133)</f>
        <v>0</v>
      </c>
      <c r="L134" s="1"/>
      <c r="M134" s="1"/>
      <c r="N134" s="1"/>
      <c r="O134" s="1"/>
      <c r="P134" s="1"/>
      <c r="Q134" s="1"/>
      <c r="R134" s="1"/>
      <c r="S134" s="1"/>
      <c r="T134" s="1"/>
    </row>
    <row r="135" spans="2:20" s="134" customFormat="1" ht="21.95" customHeight="1" x14ac:dyDescent="0.2">
      <c r="B135" s="132" t="s">
        <v>90</v>
      </c>
      <c r="C135" s="135"/>
      <c r="D135" s="95"/>
      <c r="E135" s="18"/>
      <c r="F135" s="112"/>
      <c r="G135" s="21"/>
      <c r="H135" s="32"/>
      <c r="I135" s="99">
        <f>I136+I147</f>
        <v>0</v>
      </c>
      <c r="J135" s="20"/>
      <c r="K135" s="136"/>
    </row>
    <row r="136" spans="2:20" ht="21.95" customHeight="1" x14ac:dyDescent="0.2">
      <c r="B136" s="262" t="s">
        <v>72</v>
      </c>
      <c r="C136" s="268"/>
      <c r="D136" s="268"/>
      <c r="E136" s="269"/>
      <c r="F136" s="106"/>
      <c r="G136" s="87"/>
      <c r="H136" s="87"/>
      <c r="I136" s="88">
        <f>I141+I146</f>
        <v>0</v>
      </c>
      <c r="J136" s="89">
        <f t="shared" ref="J136:K136" si="110">J141+J146</f>
        <v>0</v>
      </c>
      <c r="K136" s="89">
        <f t="shared" si="110"/>
        <v>0</v>
      </c>
    </row>
    <row r="137" spans="2:20" ht="21.95" customHeight="1" x14ac:dyDescent="0.2">
      <c r="B137" s="71" t="s">
        <v>73</v>
      </c>
      <c r="C137" s="270"/>
      <c r="D137" s="270"/>
      <c r="E137" s="271"/>
      <c r="F137" s="107"/>
      <c r="G137" s="72"/>
      <c r="H137" s="72"/>
      <c r="I137" s="72"/>
      <c r="J137" s="72"/>
      <c r="K137" s="72"/>
    </row>
    <row r="138" spans="2:20" ht="15" customHeight="1" x14ac:dyDescent="0.2">
      <c r="B138" s="116" t="s">
        <v>121</v>
      </c>
      <c r="C138" s="66"/>
      <c r="D138" s="254"/>
      <c r="E138" s="255"/>
      <c r="F138" s="108"/>
      <c r="G138" s="67"/>
      <c r="H138" s="68"/>
      <c r="I138" s="69">
        <f t="shared" ref="I138:I140" si="111">+F138*H138</f>
        <v>0</v>
      </c>
      <c r="J138" s="69">
        <f t="shared" ref="J138:J140" si="112">+G138*I138</f>
        <v>0</v>
      </c>
      <c r="K138" s="69">
        <f t="shared" ref="K138:K140" si="113">+H138*J138</f>
        <v>0</v>
      </c>
    </row>
    <row r="139" spans="2:20" ht="15" customHeight="1" x14ac:dyDescent="0.2">
      <c r="B139" s="116" t="s">
        <v>121</v>
      </c>
      <c r="C139" s="66"/>
      <c r="D139" s="254"/>
      <c r="E139" s="255"/>
      <c r="F139" s="108"/>
      <c r="G139" s="67"/>
      <c r="H139" s="68"/>
      <c r="I139" s="69">
        <f t="shared" si="111"/>
        <v>0</v>
      </c>
      <c r="J139" s="69">
        <f t="shared" si="112"/>
        <v>0</v>
      </c>
      <c r="K139" s="69">
        <f t="shared" si="113"/>
        <v>0</v>
      </c>
    </row>
    <row r="140" spans="2:20" ht="15" customHeight="1" x14ac:dyDescent="0.2">
      <c r="B140" s="116" t="s">
        <v>121</v>
      </c>
      <c r="C140" s="66"/>
      <c r="D140" s="254"/>
      <c r="E140" s="255"/>
      <c r="F140" s="108"/>
      <c r="G140" s="67"/>
      <c r="H140" s="68"/>
      <c r="I140" s="69">
        <f t="shared" si="111"/>
        <v>0</v>
      </c>
      <c r="J140" s="69">
        <f t="shared" si="112"/>
        <v>0</v>
      </c>
      <c r="K140" s="69">
        <f t="shared" si="113"/>
        <v>0</v>
      </c>
    </row>
    <row r="141" spans="2:20" s="134" customFormat="1" ht="21.95" customHeight="1" x14ac:dyDescent="0.2">
      <c r="B141" s="165" t="s">
        <v>76</v>
      </c>
      <c r="C141" s="166"/>
      <c r="D141" s="258"/>
      <c r="E141" s="259"/>
      <c r="F141" s="108"/>
      <c r="G141" s="67"/>
      <c r="H141" s="68"/>
      <c r="I141" s="69">
        <f>SUM(I138:I140)</f>
        <v>0</v>
      </c>
      <c r="J141" s="69">
        <f t="shared" ref="J141" si="114">SUM(J138:J140)</f>
        <v>0</v>
      </c>
      <c r="K141" s="69">
        <f t="shared" ref="K141" si="115">SUM(K138:K140)</f>
        <v>0</v>
      </c>
    </row>
    <row r="142" spans="2:20" ht="21.95" customHeight="1" x14ac:dyDescent="0.2">
      <c r="B142" s="73" t="s">
        <v>74</v>
      </c>
      <c r="C142" s="260"/>
      <c r="D142" s="260"/>
      <c r="E142" s="261"/>
      <c r="F142" s="108"/>
      <c r="G142" s="67"/>
      <c r="H142" s="68"/>
      <c r="I142" s="69"/>
      <c r="J142" s="69"/>
      <c r="K142" s="69"/>
    </row>
    <row r="143" spans="2:20" ht="15" customHeight="1" x14ac:dyDescent="0.2">
      <c r="B143" s="116" t="s">
        <v>122</v>
      </c>
      <c r="C143" s="66"/>
      <c r="D143" s="254"/>
      <c r="E143" s="255"/>
      <c r="F143" s="108"/>
      <c r="G143" s="67"/>
      <c r="H143" s="68"/>
      <c r="I143" s="69">
        <f t="shared" ref="I143:I145" si="116">+F143*H143</f>
        <v>0</v>
      </c>
      <c r="J143" s="69">
        <f t="shared" ref="J143:J145" si="117">+G143*I143</f>
        <v>0</v>
      </c>
      <c r="K143" s="69">
        <f t="shared" ref="K143:K145" si="118">+H143*J143</f>
        <v>0</v>
      </c>
    </row>
    <row r="144" spans="2:20" ht="15" customHeight="1" x14ac:dyDescent="0.2">
      <c r="B144" s="116" t="s">
        <v>122</v>
      </c>
      <c r="C144" s="66"/>
      <c r="D144" s="254"/>
      <c r="E144" s="255"/>
      <c r="F144" s="108"/>
      <c r="G144" s="67"/>
      <c r="H144" s="68"/>
      <c r="I144" s="69">
        <f t="shared" si="116"/>
        <v>0</v>
      </c>
      <c r="J144" s="69">
        <f t="shared" si="117"/>
        <v>0</v>
      </c>
      <c r="K144" s="69">
        <f t="shared" si="118"/>
        <v>0</v>
      </c>
    </row>
    <row r="145" spans="2:12" ht="15" customHeight="1" x14ac:dyDescent="0.2">
      <c r="B145" s="116" t="s">
        <v>122</v>
      </c>
      <c r="C145" s="66"/>
      <c r="D145" s="254"/>
      <c r="E145" s="255"/>
      <c r="F145" s="108"/>
      <c r="G145" s="67"/>
      <c r="H145" s="68"/>
      <c r="I145" s="69">
        <f t="shared" si="116"/>
        <v>0</v>
      </c>
      <c r="J145" s="69">
        <f t="shared" si="117"/>
        <v>0</v>
      </c>
      <c r="K145" s="69">
        <f t="shared" si="118"/>
        <v>0</v>
      </c>
    </row>
    <row r="146" spans="2:12" s="134" customFormat="1" ht="21.95" customHeight="1" x14ac:dyDescent="0.2">
      <c r="B146" s="165" t="s">
        <v>82</v>
      </c>
      <c r="C146" s="166"/>
      <c r="D146" s="258"/>
      <c r="E146" s="259"/>
      <c r="F146" s="108"/>
      <c r="G146" s="67"/>
      <c r="H146" s="68"/>
      <c r="I146" s="69">
        <f>SUM(I143:I145)</f>
        <v>0</v>
      </c>
      <c r="J146" s="69">
        <f t="shared" ref="J146" si="119">SUM(J143:J145)</f>
        <v>0</v>
      </c>
      <c r="K146" s="69">
        <f>SUM(K143:K145)</f>
        <v>0</v>
      </c>
    </row>
    <row r="147" spans="2:12" ht="21.95" customHeight="1" x14ac:dyDescent="0.2">
      <c r="B147" s="262" t="s">
        <v>77</v>
      </c>
      <c r="C147" s="263"/>
      <c r="D147" s="263"/>
      <c r="E147" s="264"/>
      <c r="F147" s="110"/>
      <c r="G147" s="90"/>
      <c r="H147" s="91"/>
      <c r="I147" s="92">
        <f>I152+I157</f>
        <v>0</v>
      </c>
      <c r="J147" s="92" t="e">
        <f>J152+#REF!</f>
        <v>#REF!</v>
      </c>
      <c r="K147" s="92"/>
    </row>
    <row r="148" spans="2:12" ht="21.95" customHeight="1" x14ac:dyDescent="0.2">
      <c r="B148" s="265" t="s">
        <v>78</v>
      </c>
      <c r="C148" s="260"/>
      <c r="D148" s="260"/>
      <c r="E148" s="261"/>
      <c r="F148" s="108"/>
      <c r="G148" s="67"/>
      <c r="H148" s="68"/>
      <c r="I148" s="69"/>
      <c r="J148" s="69"/>
      <c r="K148" s="69"/>
    </row>
    <row r="149" spans="2:12" ht="15" customHeight="1" x14ac:dyDescent="0.2">
      <c r="B149" s="116" t="s">
        <v>123</v>
      </c>
      <c r="C149" s="66"/>
      <c r="D149" s="254"/>
      <c r="E149" s="255"/>
      <c r="F149" s="108"/>
      <c r="G149" s="67"/>
      <c r="H149" s="68"/>
      <c r="I149" s="69">
        <f t="shared" ref="I149:I151" si="120">+F149*H149</f>
        <v>0</v>
      </c>
      <c r="J149" s="69">
        <f t="shared" ref="J149:J151" si="121">+G149*I149</f>
        <v>0</v>
      </c>
      <c r="K149" s="69">
        <f t="shared" ref="K149:K151" si="122">+H149*J149</f>
        <v>0</v>
      </c>
    </row>
    <row r="150" spans="2:12" ht="15" customHeight="1" x14ac:dyDescent="0.2">
      <c r="B150" s="116" t="s">
        <v>123</v>
      </c>
      <c r="C150" s="66"/>
      <c r="D150" s="254"/>
      <c r="E150" s="255"/>
      <c r="F150" s="108"/>
      <c r="G150" s="67"/>
      <c r="H150" s="68"/>
      <c r="I150" s="69">
        <f t="shared" si="120"/>
        <v>0</v>
      </c>
      <c r="J150" s="69">
        <f t="shared" si="121"/>
        <v>0</v>
      </c>
      <c r="K150" s="69">
        <f t="shared" si="122"/>
        <v>0</v>
      </c>
    </row>
    <row r="151" spans="2:12" ht="15" customHeight="1" x14ac:dyDescent="0.2">
      <c r="B151" s="116" t="s">
        <v>123</v>
      </c>
      <c r="C151" s="66"/>
      <c r="D151" s="254"/>
      <c r="E151" s="255"/>
      <c r="F151" s="108"/>
      <c r="G151" s="67"/>
      <c r="H151" s="68"/>
      <c r="I151" s="69">
        <f t="shared" si="120"/>
        <v>0</v>
      </c>
      <c r="J151" s="69">
        <f t="shared" si="121"/>
        <v>0</v>
      </c>
      <c r="K151" s="69">
        <f t="shared" si="122"/>
        <v>0</v>
      </c>
    </row>
    <row r="152" spans="2:12" s="134" customFormat="1" ht="21.95" customHeight="1" x14ac:dyDescent="0.2">
      <c r="B152" s="165" t="s">
        <v>79</v>
      </c>
      <c r="C152" s="166"/>
      <c r="D152" s="258"/>
      <c r="E152" s="259"/>
      <c r="F152" s="108"/>
      <c r="G152" s="67"/>
      <c r="H152" s="68"/>
      <c r="I152" s="69">
        <f>SUM(I149:I151)</f>
        <v>0</v>
      </c>
      <c r="J152" s="69">
        <f t="shared" ref="J152" si="123">SUM(J149:J151)</f>
        <v>0</v>
      </c>
      <c r="K152" s="69">
        <f t="shared" ref="K152" si="124">SUM(K149:K151)</f>
        <v>0</v>
      </c>
    </row>
    <row r="153" spans="2:12" ht="21.95" customHeight="1" x14ac:dyDescent="0.2">
      <c r="B153" s="73" t="s">
        <v>80</v>
      </c>
      <c r="C153" s="260"/>
      <c r="D153" s="260"/>
      <c r="E153" s="261"/>
      <c r="F153" s="108"/>
      <c r="G153" s="67"/>
      <c r="H153" s="68"/>
      <c r="I153" s="69"/>
      <c r="J153" s="69"/>
      <c r="K153" s="69"/>
    </row>
    <row r="154" spans="2:12" ht="15" customHeight="1" x14ac:dyDescent="0.2">
      <c r="B154" s="116" t="s">
        <v>124</v>
      </c>
      <c r="C154" s="66"/>
      <c r="D154" s="254"/>
      <c r="E154" s="255"/>
      <c r="F154" s="108"/>
      <c r="G154" s="67"/>
      <c r="H154" s="68"/>
      <c r="I154" s="69">
        <f t="shared" ref="I154:I156" si="125">+F154*H154</f>
        <v>0</v>
      </c>
      <c r="J154" s="69">
        <f t="shared" ref="J154:J156" si="126">+G154*I154</f>
        <v>0</v>
      </c>
      <c r="K154" s="69">
        <f t="shared" ref="K154:K156" si="127">+H154*J154</f>
        <v>0</v>
      </c>
      <c r="L154" s="3"/>
    </row>
    <row r="155" spans="2:12" ht="15" customHeight="1" x14ac:dyDescent="0.2">
      <c r="B155" s="116" t="s">
        <v>124</v>
      </c>
      <c r="C155" s="66"/>
      <c r="D155" s="254"/>
      <c r="E155" s="255"/>
      <c r="F155" s="108"/>
      <c r="G155" s="67"/>
      <c r="H155" s="68"/>
      <c r="I155" s="69">
        <f t="shared" si="125"/>
        <v>0</v>
      </c>
      <c r="J155" s="69">
        <f t="shared" si="126"/>
        <v>0</v>
      </c>
      <c r="K155" s="69">
        <f t="shared" si="127"/>
        <v>0</v>
      </c>
    </row>
    <row r="156" spans="2:12" ht="15" customHeight="1" x14ac:dyDescent="0.2">
      <c r="B156" s="187" t="s">
        <v>124</v>
      </c>
      <c r="C156" s="217"/>
      <c r="D156" s="256"/>
      <c r="E156" s="257"/>
      <c r="F156" s="189"/>
      <c r="G156" s="190"/>
      <c r="H156" s="191"/>
      <c r="I156" s="192">
        <f t="shared" si="125"/>
        <v>0</v>
      </c>
      <c r="J156" s="192">
        <f t="shared" si="126"/>
        <v>0</v>
      </c>
      <c r="K156" s="192">
        <f t="shared" si="127"/>
        <v>0</v>
      </c>
    </row>
    <row r="157" spans="2:12" s="218" customFormat="1" ht="21.95" customHeight="1" x14ac:dyDescent="0.2">
      <c r="B157" s="266" t="s">
        <v>81</v>
      </c>
      <c r="C157" s="267"/>
      <c r="D157" s="267"/>
      <c r="E157" s="275"/>
      <c r="F157" s="111"/>
      <c r="G157" s="77"/>
      <c r="H157" s="78"/>
      <c r="I157" s="76">
        <f>SUM(I154:I156)</f>
        <v>0</v>
      </c>
      <c r="J157" s="20" t="e">
        <f>SUM(#REF!)</f>
        <v>#REF!</v>
      </c>
      <c r="K157" s="70"/>
    </row>
    <row r="158" spans="2:12" s="164" customFormat="1" ht="24.95" customHeight="1" x14ac:dyDescent="0.2">
      <c r="B158" s="210" t="s">
        <v>91</v>
      </c>
      <c r="C158" s="211"/>
      <c r="D158" s="211"/>
      <c r="E158" s="211"/>
      <c r="F158" s="212"/>
      <c r="G158" s="213"/>
      <c r="H158" s="214"/>
      <c r="I158" s="215"/>
      <c r="J158" s="216"/>
    </row>
    <row r="159" spans="2:12" s="61" customFormat="1" ht="21.95" customHeight="1" x14ac:dyDescent="0.2">
      <c r="B159" s="204"/>
      <c r="C159" s="205"/>
      <c r="D159" s="205"/>
      <c r="E159" s="205"/>
      <c r="F159" s="206"/>
      <c r="G159" s="207"/>
      <c r="H159" s="208"/>
      <c r="I159" s="209"/>
      <c r="J159" s="209"/>
      <c r="K159" s="178"/>
    </row>
    <row r="160" spans="2:12" ht="15" customHeight="1" x14ac:dyDescent="0.2">
      <c r="B160" s="96"/>
      <c r="C160" s="98"/>
      <c r="D160" s="289"/>
      <c r="E160" s="275"/>
      <c r="F160" s="111"/>
      <c r="G160" s="77"/>
      <c r="H160" s="78"/>
      <c r="I160" s="76"/>
      <c r="J160" s="99"/>
      <c r="K160" s="70"/>
    </row>
    <row r="161" spans="2:20" ht="15" customHeight="1" x14ac:dyDescent="0.2">
      <c r="B161" s="96"/>
      <c r="C161" s="98"/>
      <c r="D161" s="289"/>
      <c r="E161" s="275"/>
      <c r="F161" s="111"/>
      <c r="G161" s="77"/>
      <c r="H161" s="78"/>
      <c r="I161" s="76"/>
      <c r="J161" s="99"/>
      <c r="K161" s="70"/>
    </row>
    <row r="162" spans="2:20" ht="21.95" customHeight="1" x14ac:dyDescent="0.2">
      <c r="B162" s="137" t="s">
        <v>71</v>
      </c>
      <c r="C162" s="138"/>
      <c r="D162" s="138"/>
      <c r="E162" s="138"/>
      <c r="F162" s="139"/>
      <c r="G162" s="138"/>
      <c r="H162" s="140"/>
      <c r="I162" s="141">
        <f>I169</f>
        <v>0</v>
      </c>
      <c r="J162" s="138"/>
      <c r="K162" s="142"/>
    </row>
    <row r="163" spans="2:20" ht="15" customHeight="1" x14ac:dyDescent="0.2">
      <c r="B163" s="117" t="s">
        <v>125</v>
      </c>
      <c r="C163" s="66">
        <v>667</v>
      </c>
      <c r="D163" s="290" t="s">
        <v>98</v>
      </c>
      <c r="E163" s="255"/>
      <c r="F163" s="108"/>
      <c r="G163" s="67"/>
      <c r="H163" s="100"/>
      <c r="I163" s="69">
        <f>F163*H163</f>
        <v>0</v>
      </c>
      <c r="J163" s="79">
        <v>0</v>
      </c>
      <c r="K163" s="70"/>
    </row>
    <row r="164" spans="2:20" ht="15" customHeight="1" x14ac:dyDescent="0.2">
      <c r="B164" s="117" t="s">
        <v>125</v>
      </c>
      <c r="C164" s="66"/>
      <c r="D164" s="254"/>
      <c r="E164" s="255"/>
      <c r="F164" s="108"/>
      <c r="G164" s="67"/>
      <c r="H164" s="100"/>
      <c r="I164" s="69">
        <f>+F164*H164</f>
        <v>0</v>
      </c>
      <c r="J164" s="81">
        <v>0</v>
      </c>
      <c r="K164" s="70"/>
    </row>
    <row r="165" spans="2:20" ht="15" customHeight="1" x14ac:dyDescent="0.2">
      <c r="B165" s="117" t="s">
        <v>125</v>
      </c>
      <c r="C165" s="66"/>
      <c r="D165" s="254"/>
      <c r="E165" s="255"/>
      <c r="F165" s="108"/>
      <c r="G165" s="67"/>
      <c r="H165" s="100"/>
      <c r="I165" s="69">
        <f>+F165*H165</f>
        <v>0</v>
      </c>
      <c r="J165" s="81">
        <v>0</v>
      </c>
      <c r="K165" s="70"/>
    </row>
    <row r="166" spans="2:20" ht="15" customHeight="1" x14ac:dyDescent="0.2">
      <c r="B166" s="117" t="s">
        <v>125</v>
      </c>
      <c r="C166" s="66"/>
      <c r="D166" s="254"/>
      <c r="E166" s="255"/>
      <c r="F166" s="108"/>
      <c r="G166" s="67"/>
      <c r="H166" s="100"/>
      <c r="I166" s="69">
        <f t="shared" ref="I166:I168" si="128">+F166*H166</f>
        <v>0</v>
      </c>
      <c r="J166" s="81">
        <v>0</v>
      </c>
      <c r="K166" s="70"/>
    </row>
    <row r="167" spans="2:20" ht="15" customHeight="1" x14ac:dyDescent="0.2">
      <c r="B167" s="117" t="s">
        <v>125</v>
      </c>
      <c r="C167" s="66"/>
      <c r="D167" s="254"/>
      <c r="E167" s="255"/>
      <c r="F167" s="108"/>
      <c r="G167" s="67"/>
      <c r="H167" s="100"/>
      <c r="I167" s="69">
        <f t="shared" si="128"/>
        <v>0</v>
      </c>
      <c r="J167" s="81">
        <v>0</v>
      </c>
      <c r="K167" s="70"/>
    </row>
    <row r="168" spans="2:20" ht="15" customHeight="1" x14ac:dyDescent="0.2">
      <c r="B168" s="117" t="s">
        <v>125</v>
      </c>
      <c r="C168" s="66"/>
      <c r="D168" s="254"/>
      <c r="E168" s="255"/>
      <c r="F168" s="108"/>
      <c r="G168" s="67"/>
      <c r="H168" s="100"/>
      <c r="I168" s="69">
        <f t="shared" si="128"/>
        <v>0</v>
      </c>
      <c r="J168" s="81">
        <v>0</v>
      </c>
      <c r="K168" s="70"/>
    </row>
    <row r="169" spans="2:20" s="186" customFormat="1" ht="21.95" customHeight="1" x14ac:dyDescent="0.2">
      <c r="B169" s="168" t="s">
        <v>92</v>
      </c>
      <c r="C169" s="179"/>
      <c r="D169" s="180"/>
      <c r="E169" s="181"/>
      <c r="F169" s="182"/>
      <c r="G169" s="183"/>
      <c r="H169" s="184"/>
      <c r="I169" s="185">
        <f>SUM(I163:I168)</f>
        <v>0</v>
      </c>
      <c r="J169" s="20">
        <f>SUM(J163:J168)</f>
        <v>0</v>
      </c>
      <c r="K169" s="70"/>
    </row>
    <row r="170" spans="2:20" ht="21.95" customHeight="1" x14ac:dyDescent="0.2">
      <c r="B170" s="173" t="s">
        <v>70</v>
      </c>
      <c r="C170" s="174"/>
      <c r="D170" s="174"/>
      <c r="E170" s="174"/>
      <c r="F170" s="175"/>
      <c r="G170" s="174"/>
      <c r="H170" s="176"/>
      <c r="I170" s="177">
        <f>I175</f>
        <v>0</v>
      </c>
      <c r="J170" s="174"/>
      <c r="K170" s="178"/>
    </row>
    <row r="171" spans="2:20" ht="15" customHeight="1" x14ac:dyDescent="0.2">
      <c r="B171" s="116" t="s">
        <v>126</v>
      </c>
      <c r="C171" s="66"/>
      <c r="D171" s="254"/>
      <c r="E171" s="255"/>
      <c r="F171" s="108"/>
      <c r="G171" s="67"/>
      <c r="H171" s="100"/>
      <c r="I171" s="69">
        <f t="shared" ref="I171:I174" si="129">+F171*H171</f>
        <v>0</v>
      </c>
      <c r="J171" s="80">
        <v>0</v>
      </c>
      <c r="K171" s="70"/>
    </row>
    <row r="172" spans="2:20" ht="15" customHeight="1" x14ac:dyDescent="0.2">
      <c r="B172" s="116" t="s">
        <v>126</v>
      </c>
      <c r="C172" s="66"/>
      <c r="D172" s="254"/>
      <c r="E172" s="255"/>
      <c r="F172" s="108"/>
      <c r="G172" s="67"/>
      <c r="H172" s="100"/>
      <c r="I172" s="69">
        <f t="shared" ref="I172" si="130">+F172*H172</f>
        <v>0</v>
      </c>
      <c r="J172" s="79">
        <v>0</v>
      </c>
      <c r="K172" s="70"/>
    </row>
    <row r="173" spans="2:20" ht="15" customHeight="1" x14ac:dyDescent="0.2">
      <c r="B173" s="116" t="s">
        <v>126</v>
      </c>
      <c r="C173" s="66"/>
      <c r="D173" s="254"/>
      <c r="E173" s="255"/>
      <c r="F173" s="108"/>
      <c r="G173" s="67"/>
      <c r="H173" s="100"/>
      <c r="I173" s="69">
        <f t="shared" si="129"/>
        <v>0</v>
      </c>
      <c r="J173" s="79">
        <v>0</v>
      </c>
      <c r="K173" s="65"/>
      <c r="L173" s="3"/>
      <c r="M173" s="3"/>
      <c r="N173" s="3"/>
      <c r="O173" s="3"/>
      <c r="P173" s="3"/>
      <c r="Q173" s="3"/>
      <c r="R173" s="3"/>
      <c r="S173" s="3"/>
      <c r="T173" s="3"/>
    </row>
    <row r="174" spans="2:20" s="3" customFormat="1" ht="15" customHeight="1" x14ac:dyDescent="0.2">
      <c r="B174" s="116" t="s">
        <v>126</v>
      </c>
      <c r="C174" s="66"/>
      <c r="D174" s="254"/>
      <c r="E174" s="255"/>
      <c r="F174" s="108"/>
      <c r="G174" s="67"/>
      <c r="H174" s="100"/>
      <c r="I174" s="69">
        <f t="shared" si="129"/>
        <v>0</v>
      </c>
      <c r="J174" s="79">
        <v>0</v>
      </c>
      <c r="K174" s="70"/>
      <c r="L174" s="1"/>
      <c r="M174" s="1"/>
      <c r="N174" s="1"/>
      <c r="O174" s="1"/>
      <c r="P174" s="1"/>
      <c r="Q174" s="1"/>
      <c r="R174" s="1"/>
      <c r="S174" s="1"/>
      <c r="T174" s="1"/>
    </row>
    <row r="175" spans="2:20" ht="21.95" customHeight="1" x14ac:dyDescent="0.2">
      <c r="B175" s="266" t="s">
        <v>93</v>
      </c>
      <c r="C175" s="267"/>
      <c r="D175" s="267"/>
      <c r="E175" s="275"/>
      <c r="F175" s="111"/>
      <c r="G175" s="77"/>
      <c r="H175" s="78"/>
      <c r="I175" s="76">
        <f>SUM(I171:I174)</f>
        <v>0</v>
      </c>
      <c r="J175" s="76">
        <f>SUM(J171:J174)</f>
        <v>0</v>
      </c>
      <c r="K175" s="97"/>
    </row>
    <row r="176" spans="2:20" s="3" customFormat="1" ht="21.95" customHeight="1" x14ac:dyDescent="0.2">
      <c r="B176" s="148" t="s">
        <v>64</v>
      </c>
      <c r="C176" s="24"/>
      <c r="D176" s="19"/>
      <c r="E176" s="18"/>
      <c r="F176" s="112"/>
      <c r="G176" s="21"/>
      <c r="H176" s="32"/>
      <c r="I176" s="20">
        <f>SUM(I8+I20+I43+I66+I89+I112+I135+I159+I162+I170)</f>
        <v>0</v>
      </c>
      <c r="J176" s="20" t="e">
        <f>SUM(+J29+J42+J93+#REF!+J155+J157+J169+J175)</f>
        <v>#REF!</v>
      </c>
      <c r="K176" s="65"/>
    </row>
    <row r="177" spans="2:20" s="3" customFormat="1" ht="15" customHeight="1" x14ac:dyDescent="0.2">
      <c r="B177" s="149"/>
      <c r="C177" s="25"/>
      <c r="D177" s="26"/>
      <c r="E177" s="26"/>
      <c r="F177" s="113"/>
      <c r="G177" s="27"/>
      <c r="H177" s="33"/>
      <c r="I177" s="28"/>
      <c r="J177" s="28"/>
      <c r="K177" s="65"/>
    </row>
    <row r="178" spans="2:20" s="3" customFormat="1" ht="21.95" customHeight="1" x14ac:dyDescent="0.2">
      <c r="B178" s="148" t="s">
        <v>65</v>
      </c>
      <c r="C178" s="24"/>
      <c r="D178" s="19"/>
      <c r="E178" s="18"/>
      <c r="F178" s="112"/>
      <c r="G178" s="21"/>
      <c r="H178" s="32"/>
      <c r="I178" s="20">
        <f>+I176*6.5/100</f>
        <v>0</v>
      </c>
      <c r="J178" s="20" t="e">
        <f>+J176*6.5/100</f>
        <v>#REF!</v>
      </c>
      <c r="K178" s="70"/>
      <c r="L178" s="1"/>
      <c r="M178" s="1"/>
      <c r="N178" s="1"/>
      <c r="O178" s="1"/>
      <c r="P178" s="1"/>
      <c r="Q178" s="1"/>
      <c r="R178" s="1"/>
      <c r="S178" s="1"/>
      <c r="T178" s="1"/>
    </row>
    <row r="179" spans="2:20" ht="15" customHeight="1" x14ac:dyDescent="0.2">
      <c r="B179" s="150"/>
      <c r="C179" s="151"/>
      <c r="D179" s="286"/>
      <c r="E179" s="287"/>
      <c r="F179" s="114" t="s">
        <v>0</v>
      </c>
      <c r="G179" s="10" t="s">
        <v>0</v>
      </c>
      <c r="H179" s="34" t="s">
        <v>0</v>
      </c>
      <c r="I179" s="10" t="s">
        <v>0</v>
      </c>
      <c r="J179" s="10" t="s">
        <v>0</v>
      </c>
      <c r="K179" s="70"/>
    </row>
    <row r="180" spans="2:20" ht="21.95" customHeight="1" x14ac:dyDescent="0.2">
      <c r="B180" s="281" t="s">
        <v>66</v>
      </c>
      <c r="C180" s="282"/>
      <c r="D180" s="282"/>
      <c r="E180" s="282"/>
      <c r="F180" s="112"/>
      <c r="G180" s="21"/>
      <c r="H180" s="32"/>
      <c r="I180" s="21">
        <f>+I176+I178</f>
        <v>0</v>
      </c>
      <c r="J180" s="21" t="e">
        <f>+J176+J178</f>
        <v>#REF!</v>
      </c>
      <c r="K180" s="70"/>
    </row>
    <row r="181" spans="2:20" x14ac:dyDescent="0.2">
      <c r="I181" s="37"/>
      <c r="J181" s="37"/>
    </row>
    <row r="182" spans="2:20" x14ac:dyDescent="0.2">
      <c r="I182" s="37"/>
      <c r="J182" s="37"/>
    </row>
    <row r="183" spans="2:20" x14ac:dyDescent="0.2">
      <c r="I183" s="37"/>
      <c r="J183" s="37"/>
    </row>
  </sheetData>
  <autoFilter ref="A7:T180">
    <filterColumn colId="3" showButton="0"/>
  </autoFilter>
  <mergeCells count="161">
    <mergeCell ref="B180:C180"/>
    <mergeCell ref="D180:E180"/>
    <mergeCell ref="B2:I2"/>
    <mergeCell ref="D7:E7"/>
    <mergeCell ref="D179:E179"/>
    <mergeCell ref="B8:D8"/>
    <mergeCell ref="B9:E9"/>
    <mergeCell ref="C10:E10"/>
    <mergeCell ref="B157:E157"/>
    <mergeCell ref="B175:E175"/>
    <mergeCell ref="D160:E160"/>
    <mergeCell ref="D161:E161"/>
    <mergeCell ref="D163:E163"/>
    <mergeCell ref="D164:E164"/>
    <mergeCell ref="D165:E165"/>
    <mergeCell ref="D166:E166"/>
    <mergeCell ref="D167:E167"/>
    <mergeCell ref="D168:E168"/>
    <mergeCell ref="D171:E171"/>
    <mergeCell ref="D172:E172"/>
    <mergeCell ref="D173:E173"/>
    <mergeCell ref="D174:E174"/>
    <mergeCell ref="D30:E30"/>
    <mergeCell ref="D31:E31"/>
    <mergeCell ref="B20:E20"/>
    <mergeCell ref="D34:E34"/>
    <mergeCell ref="D11:E11"/>
    <mergeCell ref="D12:E12"/>
    <mergeCell ref="D13:E13"/>
    <mergeCell ref="D14:E14"/>
    <mergeCell ref="D16:E16"/>
    <mergeCell ref="D17:E17"/>
    <mergeCell ref="D18:E18"/>
    <mergeCell ref="D19:E19"/>
    <mergeCell ref="D23:E23"/>
    <mergeCell ref="D24:E24"/>
    <mergeCell ref="D25:E25"/>
    <mergeCell ref="D26:E26"/>
    <mergeCell ref="D28:E28"/>
    <mergeCell ref="D29:E29"/>
    <mergeCell ref="C15:E15"/>
    <mergeCell ref="B21:E21"/>
    <mergeCell ref="C22:E22"/>
    <mergeCell ref="C27:E27"/>
    <mergeCell ref="B42:C42"/>
    <mergeCell ref="B32:E32"/>
    <mergeCell ref="B43:E43"/>
    <mergeCell ref="B44:E44"/>
    <mergeCell ref="C45:E45"/>
    <mergeCell ref="B33:E33"/>
    <mergeCell ref="D35:E35"/>
    <mergeCell ref="D36:E36"/>
    <mergeCell ref="D37:E37"/>
    <mergeCell ref="C38:E38"/>
    <mergeCell ref="D39:E39"/>
    <mergeCell ref="D51:E51"/>
    <mergeCell ref="D52:E52"/>
    <mergeCell ref="D53:E53"/>
    <mergeCell ref="D54:E54"/>
    <mergeCell ref="B55:E55"/>
    <mergeCell ref="D46:E46"/>
    <mergeCell ref="D47:E47"/>
    <mergeCell ref="D48:E48"/>
    <mergeCell ref="D49:E49"/>
    <mergeCell ref="C50:E50"/>
    <mergeCell ref="B67:E67"/>
    <mergeCell ref="C68:E68"/>
    <mergeCell ref="D69:E69"/>
    <mergeCell ref="D70:E70"/>
    <mergeCell ref="D71:E71"/>
    <mergeCell ref="C61:E61"/>
    <mergeCell ref="D62:E62"/>
    <mergeCell ref="B65:C65"/>
    <mergeCell ref="B56:E56"/>
    <mergeCell ref="D63:E63"/>
    <mergeCell ref="D64:E64"/>
    <mergeCell ref="D57:E57"/>
    <mergeCell ref="D58:E58"/>
    <mergeCell ref="D59:E59"/>
    <mergeCell ref="D60:E60"/>
    <mergeCell ref="D77:E77"/>
    <mergeCell ref="B78:E78"/>
    <mergeCell ref="B79:E79"/>
    <mergeCell ref="D80:E80"/>
    <mergeCell ref="D81:E81"/>
    <mergeCell ref="D72:E72"/>
    <mergeCell ref="C73:E73"/>
    <mergeCell ref="D74:E74"/>
    <mergeCell ref="D75:E75"/>
    <mergeCell ref="D76:E76"/>
    <mergeCell ref="D87:E87"/>
    <mergeCell ref="B88:C88"/>
    <mergeCell ref="B90:E90"/>
    <mergeCell ref="C91:E91"/>
    <mergeCell ref="D92:E92"/>
    <mergeCell ref="D82:E82"/>
    <mergeCell ref="D83:E83"/>
    <mergeCell ref="C84:E84"/>
    <mergeCell ref="D85:E85"/>
    <mergeCell ref="D86:E86"/>
    <mergeCell ref="D98:E98"/>
    <mergeCell ref="D99:E99"/>
    <mergeCell ref="D100:E100"/>
    <mergeCell ref="B101:E101"/>
    <mergeCell ref="B102:E102"/>
    <mergeCell ref="D93:E93"/>
    <mergeCell ref="D94:E94"/>
    <mergeCell ref="D95:E95"/>
    <mergeCell ref="C96:E96"/>
    <mergeCell ref="D97:E97"/>
    <mergeCell ref="D108:E108"/>
    <mergeCell ref="D109:E109"/>
    <mergeCell ref="D110:E110"/>
    <mergeCell ref="B113:E113"/>
    <mergeCell ref="D103:E103"/>
    <mergeCell ref="D104:E104"/>
    <mergeCell ref="D105:E105"/>
    <mergeCell ref="D106:E106"/>
    <mergeCell ref="C107:E107"/>
    <mergeCell ref="C119:E119"/>
    <mergeCell ref="D120:E120"/>
    <mergeCell ref="D121:E121"/>
    <mergeCell ref="D122:E122"/>
    <mergeCell ref="D123:E123"/>
    <mergeCell ref="C114:E114"/>
    <mergeCell ref="D115:E115"/>
    <mergeCell ref="D116:E116"/>
    <mergeCell ref="D117:E117"/>
    <mergeCell ref="D118:E118"/>
    <mergeCell ref="D129:E129"/>
    <mergeCell ref="C130:E130"/>
    <mergeCell ref="D131:E131"/>
    <mergeCell ref="D132:E132"/>
    <mergeCell ref="D133:E133"/>
    <mergeCell ref="B124:E124"/>
    <mergeCell ref="B125:E125"/>
    <mergeCell ref="D126:E126"/>
    <mergeCell ref="D127:E127"/>
    <mergeCell ref="D128:E128"/>
    <mergeCell ref="D140:E140"/>
    <mergeCell ref="D141:E141"/>
    <mergeCell ref="C142:E142"/>
    <mergeCell ref="D143:E143"/>
    <mergeCell ref="D144:E144"/>
    <mergeCell ref="B134:C134"/>
    <mergeCell ref="B136:E136"/>
    <mergeCell ref="C137:E137"/>
    <mergeCell ref="D138:E138"/>
    <mergeCell ref="D139:E139"/>
    <mergeCell ref="D155:E155"/>
    <mergeCell ref="D156:E156"/>
    <mergeCell ref="D150:E150"/>
    <mergeCell ref="D151:E151"/>
    <mergeCell ref="D152:E152"/>
    <mergeCell ref="C153:E153"/>
    <mergeCell ref="D154:E154"/>
    <mergeCell ref="D145:E145"/>
    <mergeCell ref="D146:E146"/>
    <mergeCell ref="B147:E147"/>
    <mergeCell ref="B148:E148"/>
    <mergeCell ref="D149:E149"/>
  </mergeCells>
  <pageMargins left="0.78740157480314965" right="0.78740157480314965" top="0.78740157480314965" bottom="0.78740157480314965" header="0.51181102362204722" footer="0.51181102362204722"/>
  <pageSetup paperSize="9" scale="84" fitToHeight="0" orientation="landscape" r:id="rId1"/>
  <headerFooter scaleWithDoc="0">
    <oddHeader>&amp;L&amp;8&amp;KDC281EInternational Red Cross and Red Crescent Movement&amp;K000000 &amp;"Arial,Bold"I Cash in Emergencies Toolkit</oddHeader>
    <oddFooter>&amp;L&amp;"Arial,Bold"&amp;8Module 4.&amp;"Arial,Regular" Step 1. Sub-step 1. Budget template&amp;C&amp;8&amp;A&amp;R&amp;8&amp;P</oddFooter>
  </headerFooter>
  <rowBreaks count="1" manualBreakCount="1">
    <brk id="157" min="1" max="1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view="pageBreakPreview" zoomScale="220" zoomScaleNormal="145" zoomScaleSheetLayoutView="220" workbookViewId="0"/>
  </sheetViews>
  <sheetFormatPr defaultColWidth="8.85546875" defaultRowHeight="12.75" x14ac:dyDescent="0.2"/>
  <cols>
    <col min="1" max="1" width="5" style="122" customWidth="1"/>
    <col min="2" max="2" width="12.42578125" style="42" customWidth="1"/>
    <col min="3" max="3" width="32.5703125" style="42" customWidth="1"/>
    <col min="4" max="4" width="17.7109375" style="42" customWidth="1"/>
    <col min="5" max="5" width="18.28515625" style="42" customWidth="1"/>
    <col min="6" max="16384" width="8.85546875" style="42"/>
  </cols>
  <sheetData>
    <row r="1" spans="1:7" ht="21" customHeight="1" x14ac:dyDescent="0.25">
      <c r="A1" s="251"/>
      <c r="B1" s="40" t="s">
        <v>131</v>
      </c>
      <c r="C1" s="41"/>
      <c r="D1" s="41"/>
      <c r="E1" s="121" t="s">
        <v>36</v>
      </c>
    </row>
    <row r="2" spans="1:7" s="221" customFormat="1" ht="14.25" customHeight="1" x14ac:dyDescent="0.2">
      <c r="A2" s="251"/>
      <c r="B2" s="219" t="s">
        <v>132</v>
      </c>
      <c r="C2" s="219" t="s">
        <v>133</v>
      </c>
      <c r="D2" s="220"/>
    </row>
    <row r="3" spans="1:7" ht="7.5" customHeight="1" x14ac:dyDescent="0.2">
      <c r="A3" s="123"/>
      <c r="D3" s="291" t="s">
        <v>130</v>
      </c>
      <c r="E3" s="293" t="s">
        <v>68</v>
      </c>
      <c r="G3" s="129"/>
    </row>
    <row r="4" spans="1:7" ht="12.75" customHeight="1" x14ac:dyDescent="0.2">
      <c r="A4" s="123"/>
      <c r="B4" s="44" t="s">
        <v>10</v>
      </c>
      <c r="C4" s="44"/>
      <c r="D4" s="292"/>
      <c r="E4" s="294"/>
    </row>
    <row r="5" spans="1:7" x14ac:dyDescent="0.2">
      <c r="A5" s="123">
        <v>500</v>
      </c>
      <c r="B5" s="42" t="s">
        <v>11</v>
      </c>
      <c r="D5" s="120">
        <f>SUMIFS('Budget Details'!I:I,'Budget Details'!C:C,"500")</f>
        <v>0</v>
      </c>
      <c r="E5" s="63">
        <f>SUMIFS('Budget Details'!J:J,'Budget Details'!C:C,"500")</f>
        <v>0</v>
      </c>
    </row>
    <row r="6" spans="1:7" x14ac:dyDescent="0.2">
      <c r="A6" s="123">
        <v>501</v>
      </c>
      <c r="B6" s="42" t="s">
        <v>12</v>
      </c>
      <c r="D6" s="60">
        <f>SUMIFS('Budget Details'!I:I,'Budget Details'!C:C,"501")</f>
        <v>0</v>
      </c>
      <c r="E6" s="63">
        <f>SUMIFS('Budget Details'!J:J,'Budget Details'!C:C,"501")</f>
        <v>0</v>
      </c>
    </row>
    <row r="7" spans="1:7" x14ac:dyDescent="0.2">
      <c r="A7" s="123">
        <v>502</v>
      </c>
      <c r="B7" s="42" t="s">
        <v>13</v>
      </c>
      <c r="D7" s="60">
        <f>SUMIFS('Budget Details'!I:I,'Budget Details'!C:C,"502")</f>
        <v>0</v>
      </c>
      <c r="E7" s="63">
        <f>SUMIFS('Budget Details'!J:J,'Budget Details'!C:C,"502")</f>
        <v>0</v>
      </c>
    </row>
    <row r="8" spans="1:7" x14ac:dyDescent="0.2">
      <c r="A8" s="123">
        <v>503</v>
      </c>
      <c r="B8" s="42" t="s">
        <v>40</v>
      </c>
      <c r="D8" s="60">
        <f>SUMIFS('Budget Details'!I:I,'Budget Details'!C:C,"503")</f>
        <v>0</v>
      </c>
      <c r="E8" s="63">
        <f>SUMIFS('Budget Details'!J:J,'Budget Details'!C:C,"503")</f>
        <v>0</v>
      </c>
    </row>
    <row r="9" spans="1:7" x14ac:dyDescent="0.2">
      <c r="A9" s="123">
        <v>505</v>
      </c>
      <c r="B9" s="42" t="s">
        <v>14</v>
      </c>
      <c r="D9" s="60">
        <f>SUMIFS('Budget Details'!I:I,'Budget Details'!C:C,"505")</f>
        <v>0</v>
      </c>
      <c r="E9" s="63">
        <f>SUMIFS('Budget Details'!J:J,'Budget Details'!C:C,"505")</f>
        <v>0</v>
      </c>
    </row>
    <row r="10" spans="1:7" x14ac:dyDescent="0.2">
      <c r="A10" s="123">
        <v>510</v>
      </c>
      <c r="B10" s="42" t="s">
        <v>15</v>
      </c>
      <c r="D10" s="60">
        <f>SUMIFS('Budget Details'!I:I,'Budget Details'!C:C,"510")</f>
        <v>0</v>
      </c>
      <c r="E10" s="63">
        <f>SUMIFS('Budget Details'!J:J,'Budget Details'!C:C,"510")</f>
        <v>0</v>
      </c>
    </row>
    <row r="11" spans="1:7" x14ac:dyDescent="0.2">
      <c r="A11" s="123">
        <v>520</v>
      </c>
      <c r="B11" s="42" t="s">
        <v>16</v>
      </c>
      <c r="D11" s="60">
        <f>SUMIFS('Budget Details'!I:I,'Budget Details'!C:C,"520")</f>
        <v>0</v>
      </c>
      <c r="E11" s="63">
        <f>SUMIFS('Budget Details'!J:J,'Budget Details'!C:C,"520")</f>
        <v>0</v>
      </c>
    </row>
    <row r="12" spans="1:7" x14ac:dyDescent="0.2">
      <c r="A12" s="123">
        <v>523</v>
      </c>
      <c r="B12" s="42" t="s">
        <v>17</v>
      </c>
      <c r="D12" s="60">
        <f>SUMIFS('Budget Details'!I:I,'Budget Details'!C:C,"523")</f>
        <v>0</v>
      </c>
      <c r="E12" s="63">
        <f>SUMIFS('Budget Details'!J:J,'Budget Details'!C:C,"523")</f>
        <v>0</v>
      </c>
    </row>
    <row r="13" spans="1:7" x14ac:dyDescent="0.2">
      <c r="A13" s="123">
        <v>530</v>
      </c>
      <c r="B13" s="42" t="s">
        <v>41</v>
      </c>
      <c r="D13" s="60">
        <f>SUMIFS('Budget Details'!I:I,'Budget Details'!C:C,"530")</f>
        <v>0</v>
      </c>
      <c r="E13" s="63">
        <f>SUMIFS('Budget Details'!J:J,'Budget Details'!C:C,"530")</f>
        <v>0</v>
      </c>
    </row>
    <row r="14" spans="1:7" x14ac:dyDescent="0.2">
      <c r="A14" s="123">
        <v>540</v>
      </c>
      <c r="B14" s="42" t="s">
        <v>18</v>
      </c>
      <c r="D14" s="60">
        <f>SUMIFS('Budget Details'!I:I,'Budget Details'!C:C,"540")</f>
        <v>0</v>
      </c>
      <c r="E14" s="63">
        <f>SUMIFS('Budget Details'!J:J,'Budget Details'!C:C,"540")</f>
        <v>0</v>
      </c>
    </row>
    <row r="15" spans="1:7" x14ac:dyDescent="0.2">
      <c r="A15" s="123">
        <v>550</v>
      </c>
      <c r="B15" s="42" t="s">
        <v>19</v>
      </c>
      <c r="D15" s="60">
        <f>SUMIFS('Budget Details'!I:I,'Budget Details'!C:C,"550")</f>
        <v>0</v>
      </c>
      <c r="E15" s="63">
        <f>SUMIFS('Budget Details'!J:J,'Budget Details'!C:C,"550")</f>
        <v>0</v>
      </c>
    </row>
    <row r="16" spans="1:7" x14ac:dyDescent="0.2">
      <c r="A16" s="123">
        <v>560</v>
      </c>
      <c r="B16" s="42" t="s">
        <v>94</v>
      </c>
      <c r="D16" s="60">
        <f>SUMIFS('Budget Details'!I:I,'Budget Details'!C:C,"560")</f>
        <v>0</v>
      </c>
      <c r="E16" s="63">
        <f>SUMIFS('Budget Details'!J:J,'Budget Details'!C:C,"560")</f>
        <v>0</v>
      </c>
    </row>
    <row r="17" spans="1:5" x14ac:dyDescent="0.2">
      <c r="A17" s="123">
        <v>570</v>
      </c>
      <c r="B17" s="42" t="s">
        <v>42</v>
      </c>
      <c r="D17" s="60">
        <f>SUMIFS('Budget Details'!I:I,'Budget Details'!C:C,"570")</f>
        <v>0</v>
      </c>
      <c r="E17" s="63">
        <f>SUMIFS('Budget Details'!J:J,'Budget Details'!C:C,"570")</f>
        <v>0</v>
      </c>
    </row>
    <row r="18" spans="1:5" x14ac:dyDescent="0.2">
      <c r="A18" s="123">
        <v>571</v>
      </c>
      <c r="B18" s="42" t="s">
        <v>43</v>
      </c>
      <c r="D18" s="60">
        <f>SUMIFS('Budget Details'!I:I,'Budget Details'!C:C,"571")</f>
        <v>0</v>
      </c>
      <c r="E18" s="63">
        <f>SUMIFS('Budget Details'!J:J,'Budget Details'!C:C,"571")</f>
        <v>0</v>
      </c>
    </row>
    <row r="19" spans="1:5" x14ac:dyDescent="0.2">
      <c r="A19" s="123">
        <v>578</v>
      </c>
      <c r="B19" s="42" t="s">
        <v>127</v>
      </c>
      <c r="D19" s="60">
        <f>SUMIFS('Budget Details'!I:I,'Budget Details'!C:C,"578")</f>
        <v>0</v>
      </c>
      <c r="E19" s="63">
        <f>SUMIFS('Budget Details'!J:J,'Budget Details'!C:C,"578")</f>
        <v>0</v>
      </c>
    </row>
    <row r="20" spans="1:5" x14ac:dyDescent="0.2">
      <c r="A20" s="123"/>
      <c r="B20" s="49" t="s">
        <v>44</v>
      </c>
      <c r="C20" s="50"/>
      <c r="D20" s="51">
        <f>SUM(D5:D19)</f>
        <v>0</v>
      </c>
      <c r="E20" s="64">
        <f>SUM(E5:E19)</f>
        <v>0</v>
      </c>
    </row>
    <row r="21" spans="1:5" ht="6.75" customHeight="1" x14ac:dyDescent="0.2">
      <c r="A21" s="123"/>
      <c r="D21" s="53"/>
      <c r="E21" s="63"/>
    </row>
    <row r="22" spans="1:5" x14ac:dyDescent="0.2">
      <c r="A22" s="123">
        <v>580</v>
      </c>
      <c r="B22" s="42" t="s">
        <v>20</v>
      </c>
      <c r="D22" s="60">
        <f>SUMIFS('Budget Details'!I:I,'Budget Details'!C:C,"580")</f>
        <v>0</v>
      </c>
      <c r="E22" s="63">
        <f>SUMIFS('Budget Details'!J:J,'Budget Details'!C:C,"580")</f>
        <v>0</v>
      </c>
    </row>
    <row r="23" spans="1:5" x14ac:dyDescent="0.2">
      <c r="A23" s="123">
        <v>581</v>
      </c>
      <c r="B23" s="42" t="s">
        <v>45</v>
      </c>
      <c r="D23" s="60">
        <f>SUMIFS('Budget Details'!I:I,'Budget Details'!C:C,"581")</f>
        <v>0</v>
      </c>
      <c r="E23" s="63">
        <f>SUMIFS('Budget Details'!J:J,'Budget Details'!C:C,"581")</f>
        <v>0</v>
      </c>
    </row>
    <row r="24" spans="1:5" x14ac:dyDescent="0.2">
      <c r="A24" s="123">
        <v>582</v>
      </c>
      <c r="B24" s="42" t="s">
        <v>35</v>
      </c>
      <c r="D24" s="60">
        <f>SUMIFS('Budget Details'!I:I,'Budget Details'!C:C,"582")</f>
        <v>0</v>
      </c>
      <c r="E24" s="63">
        <f>SUMIFS('Budget Details'!J:J,'Budget Details'!C:C,"582")</f>
        <v>0</v>
      </c>
    </row>
    <row r="25" spans="1:5" x14ac:dyDescent="0.2">
      <c r="A25" s="123">
        <v>584</v>
      </c>
      <c r="B25" s="42" t="s">
        <v>21</v>
      </c>
      <c r="D25" s="60">
        <f>SUMIFS('Budget Details'!I:I,'Budget Details'!C:C,"584")</f>
        <v>0</v>
      </c>
      <c r="E25" s="63">
        <f>SUMIFS('Budget Details'!J:J,'Budget Details'!C:C,"584")</f>
        <v>0</v>
      </c>
    </row>
    <row r="26" spans="1:5" x14ac:dyDescent="0.2">
      <c r="A26" s="123">
        <v>587</v>
      </c>
      <c r="B26" s="42" t="s">
        <v>22</v>
      </c>
      <c r="D26" s="60">
        <f>SUMIFS('Budget Details'!I:I,'Budget Details'!C:C,"587")</f>
        <v>0</v>
      </c>
      <c r="E26" s="63">
        <f>SUMIFS('Budget Details'!J:J,'Budget Details'!C:C,"587")</f>
        <v>0</v>
      </c>
    </row>
    <row r="27" spans="1:5" x14ac:dyDescent="0.2">
      <c r="A27" s="123">
        <v>589</v>
      </c>
      <c r="B27" s="42" t="s">
        <v>95</v>
      </c>
      <c r="D27" s="60">
        <f>SUMIFS('Budget Details'!I:I,'Budget Details'!C:C,"589")</f>
        <v>0</v>
      </c>
      <c r="E27" s="63">
        <f>SUMIFS('Budget Details'!J:J,'Budget Details'!C:C,"589")</f>
        <v>0</v>
      </c>
    </row>
    <row r="28" spans="1:5" x14ac:dyDescent="0.2">
      <c r="A28" s="123"/>
      <c r="B28" s="49" t="s">
        <v>46</v>
      </c>
      <c r="C28" s="50"/>
      <c r="D28" s="51">
        <f>SUM(D21:D27)</f>
        <v>0</v>
      </c>
      <c r="E28" s="64">
        <f>SUM(E21:E27)</f>
        <v>0</v>
      </c>
    </row>
    <row r="29" spans="1:5" ht="6.75" customHeight="1" x14ac:dyDescent="0.2">
      <c r="A29" s="123"/>
      <c r="D29" s="53"/>
      <c r="E29" s="63"/>
    </row>
    <row r="30" spans="1:5" x14ac:dyDescent="0.2">
      <c r="A30" s="123">
        <v>590</v>
      </c>
      <c r="B30" s="42" t="s">
        <v>47</v>
      </c>
      <c r="D30" s="60">
        <f>SUMIFS('Budget Details'!I:I,'Budget Details'!C:C,"590")</f>
        <v>0</v>
      </c>
      <c r="E30" s="63">
        <f>SUMIFS('Budget Details'!J:J,'Budget Details'!C:C,"590")</f>
        <v>0</v>
      </c>
    </row>
    <row r="31" spans="1:5" x14ac:dyDescent="0.2">
      <c r="A31" s="123">
        <v>592</v>
      </c>
      <c r="B31" s="42" t="s">
        <v>96</v>
      </c>
      <c r="D31" s="60">
        <f>SUMIFS('Budget Details'!I:I,'Budget Details'!C:C,"592")</f>
        <v>0</v>
      </c>
      <c r="E31" s="63">
        <f>SUMIFS('Budget Details'!J:J,'Budget Details'!C:C,"592")</f>
        <v>0</v>
      </c>
    </row>
    <row r="32" spans="1:5" x14ac:dyDescent="0.2">
      <c r="A32" s="123">
        <v>593</v>
      </c>
      <c r="B32" s="42" t="s">
        <v>23</v>
      </c>
      <c r="D32" s="60">
        <f>SUMIFS('Budget Details'!I:I,'Budget Details'!C:C,"593")</f>
        <v>0</v>
      </c>
      <c r="E32" s="63">
        <f>SUMIFS('Budget Details'!J:J,'Budget Details'!C:C,"593")</f>
        <v>0</v>
      </c>
    </row>
    <row r="33" spans="1:5" x14ac:dyDescent="0.2">
      <c r="A33" s="123">
        <v>594</v>
      </c>
      <c r="B33" s="42" t="s">
        <v>48</v>
      </c>
      <c r="D33" s="60">
        <f>SUMIFS('Budget Details'!I:I,'Budget Details'!C:C,"594")</f>
        <v>0</v>
      </c>
      <c r="E33" s="63">
        <f>SUMIFS('Budget Details'!J:J,'Budget Details'!C:C,"594")</f>
        <v>0</v>
      </c>
    </row>
    <row r="34" spans="1:5" x14ac:dyDescent="0.2">
      <c r="A34" s="123"/>
      <c r="B34" s="49" t="s">
        <v>49</v>
      </c>
      <c r="C34" s="50"/>
      <c r="D34" s="51">
        <f>SUM(D29:D33)</f>
        <v>0</v>
      </c>
      <c r="E34" s="64">
        <f>SUM(E29:E33)</f>
        <v>0</v>
      </c>
    </row>
    <row r="35" spans="1:5" ht="6.75" customHeight="1" x14ac:dyDescent="0.2">
      <c r="A35" s="123"/>
      <c r="B35" s="42" t="s">
        <v>0</v>
      </c>
      <c r="D35" s="53"/>
      <c r="E35" s="63"/>
    </row>
    <row r="36" spans="1:5" x14ac:dyDescent="0.2">
      <c r="A36" s="123">
        <v>600</v>
      </c>
      <c r="B36" s="42" t="s">
        <v>24</v>
      </c>
      <c r="D36" s="60">
        <f>SUMIFS('Budget Details'!I:I,'Budget Details'!C:C,"600")</f>
        <v>0</v>
      </c>
      <c r="E36" s="63">
        <f>SUMIFS('Budget Details'!J:J,'Budget Details'!C:C,"600")</f>
        <v>0</v>
      </c>
    </row>
    <row r="37" spans="1:5" x14ac:dyDescent="0.2">
      <c r="A37" s="123">
        <v>661</v>
      </c>
      <c r="B37" s="42" t="s">
        <v>25</v>
      </c>
      <c r="D37" s="60">
        <f>SUMIFS('Budget Details'!I:I,'Budget Details'!C:C,"661")</f>
        <v>0</v>
      </c>
      <c r="E37" s="63">
        <f>SUMIFS('Budget Details'!J:J,'Budget Details'!C:C,"661")</f>
        <v>0</v>
      </c>
    </row>
    <row r="38" spans="1:5" x14ac:dyDescent="0.2">
      <c r="A38" s="123">
        <v>662</v>
      </c>
      <c r="B38" s="42" t="s">
        <v>26</v>
      </c>
      <c r="D38" s="60">
        <f>SUMIFS('Budget Details'!I:I,'Budget Details'!C:C,"662")</f>
        <v>0</v>
      </c>
      <c r="E38" s="63">
        <f>SUMIFS('Budget Details'!J:J,'Budget Details'!C:C,"662")</f>
        <v>0</v>
      </c>
    </row>
    <row r="39" spans="1:5" s="222" customFormat="1" x14ac:dyDescent="0.2">
      <c r="A39" s="124">
        <v>667</v>
      </c>
      <c r="B39" s="222" t="s">
        <v>50</v>
      </c>
      <c r="D39" s="248">
        <f>SUMIFS('Budget Details'!I:I,'Budget Details'!C:C,"667")</f>
        <v>0</v>
      </c>
      <c r="E39" s="247">
        <f>SUMIFS('Budget Details'!J:J,'Budget Details'!C:C,"667")</f>
        <v>0</v>
      </c>
    </row>
    <row r="40" spans="1:5" x14ac:dyDescent="0.2">
      <c r="A40" s="123"/>
      <c r="B40" s="49" t="s">
        <v>51</v>
      </c>
      <c r="C40" s="50"/>
      <c r="D40" s="51">
        <f>SUM(D35:D39)</f>
        <v>0</v>
      </c>
      <c r="E40" s="64">
        <f>SUM(E35:E39)</f>
        <v>0</v>
      </c>
    </row>
    <row r="41" spans="1:5" ht="6.75" customHeight="1" x14ac:dyDescent="0.2">
      <c r="A41" s="123"/>
      <c r="D41" s="53"/>
      <c r="E41" s="63"/>
    </row>
    <row r="42" spans="1:5" x14ac:dyDescent="0.2">
      <c r="A42" s="123">
        <v>670</v>
      </c>
      <c r="B42" s="42" t="s">
        <v>27</v>
      </c>
      <c r="D42" s="60">
        <f>SUMIFS('Budget Details'!I:I,'Budget Details'!C:C,"670")</f>
        <v>0</v>
      </c>
      <c r="E42" s="63">
        <f>SUMIFS('Budget Details'!J:J,'Budget Details'!C:C,"670")</f>
        <v>0</v>
      </c>
    </row>
    <row r="43" spans="1:5" x14ac:dyDescent="0.2">
      <c r="A43" s="123">
        <v>750</v>
      </c>
      <c r="B43" s="42" t="s">
        <v>31</v>
      </c>
      <c r="D43" s="60">
        <f>SUMIFS('Budget Details'!I:I,'Budget Details'!C:C,"750")</f>
        <v>0</v>
      </c>
      <c r="E43" s="63">
        <f>SUMIFS('Budget Details'!J:J,'Budget Details'!C:C,"750")</f>
        <v>0</v>
      </c>
    </row>
    <row r="44" spans="1:5" x14ac:dyDescent="0.2">
      <c r="A44" s="123"/>
      <c r="B44" s="49" t="s">
        <v>52</v>
      </c>
      <c r="C44" s="50"/>
      <c r="D44" s="51">
        <f>SUM(D41:D43)</f>
        <v>0</v>
      </c>
      <c r="E44" s="64">
        <f>SUM(E41:E43)</f>
        <v>0</v>
      </c>
    </row>
    <row r="45" spans="1:5" ht="6.75" customHeight="1" x14ac:dyDescent="0.2">
      <c r="A45" s="123"/>
      <c r="B45" s="42" t="s">
        <v>0</v>
      </c>
      <c r="D45" s="53"/>
      <c r="E45" s="63"/>
    </row>
    <row r="46" spans="1:5" x14ac:dyDescent="0.2">
      <c r="A46" s="123">
        <v>680</v>
      </c>
      <c r="B46" s="42" t="s">
        <v>28</v>
      </c>
      <c r="D46" s="60">
        <f>SUMIFS('Budget Details'!I:I,'Budget Details'!C:C,"680")</f>
        <v>0</v>
      </c>
      <c r="E46" s="63">
        <f>SUMIFS('Budget Details'!J:J,'Budget Details'!C:C,"680")</f>
        <v>0</v>
      </c>
    </row>
    <row r="47" spans="1:5" x14ac:dyDescent="0.2">
      <c r="A47" s="123"/>
      <c r="B47" s="49" t="s">
        <v>53</v>
      </c>
      <c r="C47" s="50"/>
      <c r="D47" s="51">
        <f>SUM(D45:D46)</f>
        <v>0</v>
      </c>
      <c r="E47" s="64">
        <f>SUM(E45:E46)</f>
        <v>0</v>
      </c>
    </row>
    <row r="48" spans="1:5" ht="6.75" customHeight="1" x14ac:dyDescent="0.2">
      <c r="A48" s="123"/>
      <c r="B48" s="42" t="s">
        <v>0</v>
      </c>
      <c r="D48" s="53"/>
      <c r="E48" s="63"/>
    </row>
    <row r="49" spans="1:5" x14ac:dyDescent="0.2">
      <c r="A49" s="123">
        <v>700</v>
      </c>
      <c r="B49" s="42" t="s">
        <v>9</v>
      </c>
      <c r="D49" s="60">
        <f>SUMIFS('Budget Details'!I:I,'Budget Details'!C:C,"700")</f>
        <v>0</v>
      </c>
      <c r="E49" s="63">
        <f>SUMIFS('Budget Details'!J:J,'Budget Details'!C:C,"700")</f>
        <v>0</v>
      </c>
    </row>
    <row r="50" spans="1:5" x14ac:dyDescent="0.2">
      <c r="A50" s="123">
        <v>710</v>
      </c>
      <c r="B50" s="42" t="s">
        <v>54</v>
      </c>
      <c r="D50" s="60">
        <f>SUMIFS('Budget Details'!I:I,'Budget Details'!C:C,"710")</f>
        <v>0</v>
      </c>
      <c r="E50" s="63">
        <f>SUMIFS('Budget Details'!J:J,'Budget Details'!C:C,"710")</f>
        <v>0</v>
      </c>
    </row>
    <row r="51" spans="1:5" x14ac:dyDescent="0.2">
      <c r="A51" s="123">
        <v>730</v>
      </c>
      <c r="B51" s="42" t="s">
        <v>29</v>
      </c>
      <c r="D51" s="60">
        <f>SUMIFS('Budget Details'!I:I,'Budget Details'!C:C,"730")</f>
        <v>0</v>
      </c>
      <c r="E51" s="63">
        <f>SUMIFS('Budget Details'!J:J,'Budget Details'!C:C,"730")</f>
        <v>0</v>
      </c>
    </row>
    <row r="52" spans="1:5" x14ac:dyDescent="0.2">
      <c r="A52" s="123">
        <v>740</v>
      </c>
      <c r="B52" s="42" t="s">
        <v>30</v>
      </c>
      <c r="D52" s="60">
        <f>SUMIFS('Budget Details'!I:I,'Budget Details'!C:C,"740")</f>
        <v>0</v>
      </c>
      <c r="E52" s="63">
        <f>SUMIFS('Budget Details'!J:J,'Budget Details'!C:C,"740")</f>
        <v>0</v>
      </c>
    </row>
    <row r="53" spans="1:5" x14ac:dyDescent="0.2">
      <c r="A53" s="123">
        <v>760</v>
      </c>
      <c r="B53" s="42" t="s">
        <v>32</v>
      </c>
      <c r="D53" s="60">
        <f>SUMIFS('Budget Details'!I:I,'Budget Details'!C:C,"760")</f>
        <v>0</v>
      </c>
      <c r="E53" s="63">
        <f>SUMIFS('Budget Details'!J:J,'Budget Details'!C:C,"760")</f>
        <v>0</v>
      </c>
    </row>
    <row r="54" spans="1:5" x14ac:dyDescent="0.2">
      <c r="A54" s="123">
        <v>790</v>
      </c>
      <c r="B54" s="42" t="s">
        <v>33</v>
      </c>
      <c r="D54" s="60">
        <f>SUMIFS('Budget Details'!I:I,'Budget Details'!C:C,"790")</f>
        <v>0</v>
      </c>
      <c r="E54" s="63">
        <f>SUMIFS('Budget Details'!J:J,'Budget Details'!C:C,"790")</f>
        <v>0</v>
      </c>
    </row>
    <row r="55" spans="1:5" x14ac:dyDescent="0.2">
      <c r="A55" s="123">
        <v>790</v>
      </c>
      <c r="B55" s="42" t="s">
        <v>55</v>
      </c>
      <c r="D55" s="60"/>
      <c r="E55" s="63"/>
    </row>
    <row r="56" spans="1:5" x14ac:dyDescent="0.2">
      <c r="A56" s="123"/>
      <c r="B56" s="49" t="s">
        <v>56</v>
      </c>
      <c r="C56" s="50"/>
      <c r="D56" s="51">
        <f>SUM(D48:D55)</f>
        <v>0</v>
      </c>
      <c r="E56" s="64">
        <f>SUM(E48:E55)</f>
        <v>0</v>
      </c>
    </row>
    <row r="57" spans="1:5" ht="6.75" customHeight="1" x14ac:dyDescent="0.2">
      <c r="A57" s="123"/>
      <c r="B57" s="42" t="s">
        <v>0</v>
      </c>
      <c r="D57" s="53"/>
      <c r="E57" s="63"/>
    </row>
    <row r="58" spans="1:5" x14ac:dyDescent="0.2">
      <c r="A58" s="123">
        <v>599</v>
      </c>
      <c r="B58" s="42" t="s">
        <v>57</v>
      </c>
      <c r="D58" s="53">
        <f>(SUM(D20,D28,D34,D40,D44,D47,D56))*6.5/100</f>
        <v>0</v>
      </c>
      <c r="E58" s="63">
        <f>(SUM(E20,E28,E34,E40,E44,E47,E56))*6.5/100</f>
        <v>0</v>
      </c>
    </row>
    <row r="59" spans="1:5" x14ac:dyDescent="0.2">
      <c r="A59" s="123"/>
      <c r="B59" s="49" t="s">
        <v>58</v>
      </c>
      <c r="C59" s="50"/>
      <c r="D59" s="51">
        <f>SUM(D57:D58)</f>
        <v>0</v>
      </c>
      <c r="E59" s="64">
        <f>SUM(E57:E58)</f>
        <v>0</v>
      </c>
    </row>
    <row r="60" spans="1:5" ht="6.75" customHeight="1" x14ac:dyDescent="0.2">
      <c r="A60" s="123"/>
      <c r="B60" s="42" t="s">
        <v>0</v>
      </c>
      <c r="D60" s="53"/>
      <c r="E60" s="63"/>
    </row>
    <row r="61" spans="1:5" ht="13.5" thickBot="1" x14ac:dyDescent="0.25">
      <c r="A61" s="123"/>
      <c r="B61" s="55" t="s">
        <v>34</v>
      </c>
      <c r="C61" s="56"/>
      <c r="D61" s="118">
        <f>+D20+D28+D34+D40+D44+D47+D56+D59</f>
        <v>0</v>
      </c>
      <c r="E61" s="59">
        <f>+E20+E28+E34+E40+E44+E47+E56+E59</f>
        <v>0</v>
      </c>
    </row>
    <row r="62" spans="1:5" s="46" customFormat="1" ht="13.5" thickTop="1" x14ac:dyDescent="0.2">
      <c r="A62" s="124"/>
    </row>
    <row r="63" spans="1:5" s="46" customFormat="1" x14ac:dyDescent="0.2">
      <c r="A63" s="124"/>
      <c r="D63" s="54"/>
    </row>
    <row r="64" spans="1:5" x14ac:dyDescent="0.2">
      <c r="A64" s="123"/>
    </row>
    <row r="65" spans="1:1" x14ac:dyDescent="0.2">
      <c r="A65" s="123"/>
    </row>
    <row r="66" spans="1:1" x14ac:dyDescent="0.2">
      <c r="A66" s="123"/>
    </row>
    <row r="67" spans="1:1" x14ac:dyDescent="0.2">
      <c r="A67" s="123"/>
    </row>
    <row r="68" spans="1:1" x14ac:dyDescent="0.2">
      <c r="A68" s="123"/>
    </row>
    <row r="69" spans="1:1" x14ac:dyDescent="0.2">
      <c r="A69" s="123"/>
    </row>
    <row r="70" spans="1:1" x14ac:dyDescent="0.2">
      <c r="A70" s="123"/>
    </row>
    <row r="71" spans="1:1" x14ac:dyDescent="0.2">
      <c r="A71" s="123"/>
    </row>
    <row r="72" spans="1:1" x14ac:dyDescent="0.2">
      <c r="A72" s="123"/>
    </row>
    <row r="73" spans="1:1" x14ac:dyDescent="0.2">
      <c r="A73" s="123"/>
    </row>
    <row r="74" spans="1:1" x14ac:dyDescent="0.2">
      <c r="A74" s="123"/>
    </row>
    <row r="75" spans="1:1" x14ac:dyDescent="0.2">
      <c r="A75" s="123"/>
    </row>
    <row r="76" spans="1:1" x14ac:dyDescent="0.2">
      <c r="A76" s="123"/>
    </row>
    <row r="77" spans="1:1" x14ac:dyDescent="0.2">
      <c r="A77" s="123"/>
    </row>
    <row r="78" spans="1:1" x14ac:dyDescent="0.2">
      <c r="A78" s="123"/>
    </row>
    <row r="79" spans="1:1" x14ac:dyDescent="0.2">
      <c r="A79" s="123"/>
    </row>
    <row r="80" spans="1:1" x14ac:dyDescent="0.2">
      <c r="A80" s="123"/>
    </row>
    <row r="81" spans="1:1" x14ac:dyDescent="0.2">
      <c r="A81" s="123"/>
    </row>
    <row r="82" spans="1:1" x14ac:dyDescent="0.2">
      <c r="A82" s="123"/>
    </row>
    <row r="83" spans="1:1" x14ac:dyDescent="0.2">
      <c r="A83" s="123"/>
    </row>
    <row r="84" spans="1:1" x14ac:dyDescent="0.2">
      <c r="A84" s="123"/>
    </row>
    <row r="85" spans="1:1" x14ac:dyDescent="0.2">
      <c r="A85" s="123"/>
    </row>
    <row r="86" spans="1:1" x14ac:dyDescent="0.2">
      <c r="A86" s="123"/>
    </row>
    <row r="87" spans="1:1" x14ac:dyDescent="0.2">
      <c r="A87" s="123"/>
    </row>
    <row r="88" spans="1:1" x14ac:dyDescent="0.2">
      <c r="A88" s="123"/>
    </row>
    <row r="89" spans="1:1" x14ac:dyDescent="0.2">
      <c r="A89" s="123"/>
    </row>
    <row r="90" spans="1:1" x14ac:dyDescent="0.2">
      <c r="A90" s="123"/>
    </row>
    <row r="91" spans="1:1" x14ac:dyDescent="0.2">
      <c r="A91" s="123"/>
    </row>
    <row r="92" spans="1:1" x14ac:dyDescent="0.2">
      <c r="A92" s="123"/>
    </row>
    <row r="93" spans="1:1" x14ac:dyDescent="0.2">
      <c r="A93" s="123"/>
    </row>
    <row r="94" spans="1:1" x14ac:dyDescent="0.2">
      <c r="A94" s="123"/>
    </row>
    <row r="95" spans="1:1" x14ac:dyDescent="0.2">
      <c r="A95" s="123"/>
    </row>
    <row r="96" spans="1:1" x14ac:dyDescent="0.2">
      <c r="A96" s="123"/>
    </row>
    <row r="97" spans="1:1" x14ac:dyDescent="0.2">
      <c r="A97" s="123"/>
    </row>
    <row r="98" spans="1:1" x14ac:dyDescent="0.2">
      <c r="A98" s="123"/>
    </row>
    <row r="99" spans="1:1" x14ac:dyDescent="0.2">
      <c r="A99" s="123"/>
    </row>
    <row r="100" spans="1:1" x14ac:dyDescent="0.2">
      <c r="A100" s="123"/>
    </row>
    <row r="101" spans="1:1" x14ac:dyDescent="0.2">
      <c r="A101" s="123"/>
    </row>
    <row r="102" spans="1:1" x14ac:dyDescent="0.2">
      <c r="A102" s="123"/>
    </row>
    <row r="103" spans="1:1" x14ac:dyDescent="0.2">
      <c r="A103" s="123"/>
    </row>
    <row r="104" spans="1:1" x14ac:dyDescent="0.2">
      <c r="A104" s="123"/>
    </row>
    <row r="105" spans="1:1" x14ac:dyDescent="0.2">
      <c r="A105" s="123"/>
    </row>
    <row r="106" spans="1:1" x14ac:dyDescent="0.2">
      <c r="A106" s="123"/>
    </row>
    <row r="107" spans="1:1" x14ac:dyDescent="0.2">
      <c r="A107" s="123"/>
    </row>
    <row r="108" spans="1:1" x14ac:dyDescent="0.2">
      <c r="A108" s="123"/>
    </row>
    <row r="109" spans="1:1" x14ac:dyDescent="0.2">
      <c r="A109" s="123"/>
    </row>
    <row r="110" spans="1:1" x14ac:dyDescent="0.2">
      <c r="A110" s="123"/>
    </row>
    <row r="111" spans="1:1" x14ac:dyDescent="0.2">
      <c r="A111" s="123"/>
    </row>
    <row r="112" spans="1:1" x14ac:dyDescent="0.2">
      <c r="A112" s="123"/>
    </row>
    <row r="113" spans="1:1" x14ac:dyDescent="0.2">
      <c r="A113" s="123"/>
    </row>
    <row r="114" spans="1:1" x14ac:dyDescent="0.2">
      <c r="A114" s="123"/>
    </row>
    <row r="115" spans="1:1" x14ac:dyDescent="0.2">
      <c r="A115" s="123"/>
    </row>
    <row r="116" spans="1:1" x14ac:dyDescent="0.2">
      <c r="A116" s="123"/>
    </row>
    <row r="117" spans="1:1" x14ac:dyDescent="0.2">
      <c r="A117" s="123"/>
    </row>
    <row r="118" spans="1:1" x14ac:dyDescent="0.2">
      <c r="A118" s="123"/>
    </row>
    <row r="119" spans="1:1" x14ac:dyDescent="0.2">
      <c r="A119" s="123"/>
    </row>
    <row r="120" spans="1:1" x14ac:dyDescent="0.2">
      <c r="A120" s="123"/>
    </row>
    <row r="121" spans="1:1" x14ac:dyDescent="0.2">
      <c r="A121" s="123"/>
    </row>
    <row r="122" spans="1:1" x14ac:dyDescent="0.2">
      <c r="A122" s="123"/>
    </row>
    <row r="123" spans="1:1" x14ac:dyDescent="0.2">
      <c r="A123" s="123"/>
    </row>
    <row r="124" spans="1:1" x14ac:dyDescent="0.2">
      <c r="A124" s="123"/>
    </row>
    <row r="125" spans="1:1" x14ac:dyDescent="0.2">
      <c r="A125" s="123"/>
    </row>
    <row r="126" spans="1:1" x14ac:dyDescent="0.2">
      <c r="A126" s="123"/>
    </row>
    <row r="127" spans="1:1" x14ac:dyDescent="0.2">
      <c r="A127" s="123"/>
    </row>
    <row r="128" spans="1:1" x14ac:dyDescent="0.2">
      <c r="A128" s="123"/>
    </row>
    <row r="129" spans="1:1" x14ac:dyDescent="0.2">
      <c r="A129" s="123"/>
    </row>
    <row r="130" spans="1:1" x14ac:dyDescent="0.2">
      <c r="A130" s="123"/>
    </row>
    <row r="131" spans="1:1" x14ac:dyDescent="0.2">
      <c r="A131" s="123"/>
    </row>
    <row r="132" spans="1:1" x14ac:dyDescent="0.2">
      <c r="A132" s="123"/>
    </row>
    <row r="133" spans="1:1" x14ac:dyDescent="0.2">
      <c r="A133" s="123"/>
    </row>
    <row r="134" spans="1:1" x14ac:dyDescent="0.2">
      <c r="A134" s="123"/>
    </row>
    <row r="135" spans="1:1" x14ac:dyDescent="0.2">
      <c r="A135" s="123"/>
    </row>
    <row r="136" spans="1:1" x14ac:dyDescent="0.2">
      <c r="A136" s="123"/>
    </row>
  </sheetData>
  <mergeCells count="2">
    <mergeCell ref="D3:D4"/>
    <mergeCell ref="E3:E4"/>
  </mergeCells>
  <printOptions horizontalCentered="1"/>
  <pageMargins left="0.78740157480314965" right="0.78740157480314965" top="0.78740157480314965" bottom="0.78740157480314965" header="0.51181102362204722" footer="0.51181102362204722"/>
  <pageSetup paperSize="9" fitToHeight="0" orientation="portrait" r:id="rId1"/>
  <headerFooter scaleWithDoc="0">
    <oddHeader>&amp;L&amp;8&amp;KDC281EInternational Red Cross and Red Crescent Movement&amp;K000000 &amp;"Arial,Bold"I Cash in Emergencies Toolkit</oddHeader>
    <oddFooter>&amp;L&amp;"Arial,Bold"&amp;8Module 4.&amp;"Arial,Regular" Step 1. Sub-step 1. Budget template&amp;C&amp;8&amp;A&amp;R&amp;8&amp;P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abSelected="1" view="pageBreakPreview" topLeftCell="A32" zoomScale="120" zoomScaleNormal="100" zoomScaleSheetLayoutView="120" workbookViewId="0">
      <selection activeCell="C46" sqref="C46"/>
    </sheetView>
  </sheetViews>
  <sheetFormatPr defaultColWidth="8.85546875" defaultRowHeight="12.75" x14ac:dyDescent="0.2"/>
  <cols>
    <col min="1" max="1" width="7.42578125" style="125" customWidth="1"/>
    <col min="2" max="2" width="12.42578125" style="42" customWidth="1"/>
    <col min="3" max="3" width="29.42578125" style="42" customWidth="1"/>
    <col min="4" max="6" width="13.42578125" style="42" customWidth="1"/>
    <col min="7" max="8" width="18.28515625" style="42" customWidth="1"/>
    <col min="9" max="16384" width="8.85546875" style="42"/>
  </cols>
  <sheetData>
    <row r="1" spans="1:8" ht="12" customHeight="1" x14ac:dyDescent="0.2">
      <c r="A1" s="252"/>
    </row>
    <row r="2" spans="1:8" ht="10.5" customHeight="1" x14ac:dyDescent="0.2">
      <c r="A2" s="252"/>
    </row>
    <row r="3" spans="1:8" ht="21" customHeight="1" x14ac:dyDescent="0.25">
      <c r="B3" s="40" t="s">
        <v>129</v>
      </c>
      <c r="C3" s="41"/>
      <c r="D3" s="41"/>
      <c r="E3" s="41"/>
      <c r="F3" s="41"/>
      <c r="G3" s="128" t="s">
        <v>36</v>
      </c>
    </row>
    <row r="4" spans="1:8" s="43" customFormat="1" ht="22.5" customHeight="1" x14ac:dyDescent="0.2">
      <c r="A4" s="125"/>
      <c r="B4" s="219" t="s">
        <v>132</v>
      </c>
      <c r="C4" s="219" t="s">
        <v>133</v>
      </c>
      <c r="D4" s="220"/>
      <c r="E4" s="220"/>
      <c r="F4" s="220"/>
      <c r="G4" s="221"/>
      <c r="H4" s="221"/>
    </row>
    <row r="5" spans="1:8" ht="15" customHeight="1" x14ac:dyDescent="0.2">
      <c r="A5" s="126"/>
      <c r="B5" s="222"/>
      <c r="C5" s="223"/>
      <c r="D5" s="295" t="s">
        <v>37</v>
      </c>
      <c r="E5" s="297" t="s">
        <v>38</v>
      </c>
      <c r="F5" s="298" t="s">
        <v>39</v>
      </c>
      <c r="G5" s="299" t="s">
        <v>128</v>
      </c>
      <c r="H5" s="300" t="s">
        <v>68</v>
      </c>
    </row>
    <row r="6" spans="1:8" ht="11.25" customHeight="1" x14ac:dyDescent="0.2">
      <c r="A6" s="126"/>
      <c r="B6" s="44" t="s">
        <v>10</v>
      </c>
      <c r="C6" s="224"/>
      <c r="D6" s="296"/>
      <c r="E6" s="297"/>
      <c r="F6" s="298"/>
      <c r="G6" s="299"/>
      <c r="H6" s="300"/>
    </row>
    <row r="7" spans="1:8" ht="6.75" customHeight="1" x14ac:dyDescent="0.2">
      <c r="A7" s="126"/>
      <c r="B7" s="45"/>
      <c r="C7" s="46"/>
      <c r="D7" s="225"/>
      <c r="E7" s="226"/>
      <c r="F7" s="227"/>
      <c r="G7" s="47"/>
      <c r="H7" s="62"/>
    </row>
    <row r="8" spans="1:8" x14ac:dyDescent="0.2">
      <c r="A8" s="126">
        <v>500</v>
      </c>
      <c r="B8" s="42" t="s">
        <v>11</v>
      </c>
      <c r="D8" s="228">
        <f>SUMIFS('Budget Details'!I:I,'Budget Details'!C:C,"500")</f>
        <v>0</v>
      </c>
      <c r="E8" s="229"/>
      <c r="F8" s="230"/>
      <c r="G8" s="48">
        <f>SUM(D8:F8)</f>
        <v>0</v>
      </c>
      <c r="H8" s="63">
        <f>SUMIFS('Budget Details'!J:J,'Budget Details'!C:C,"500")</f>
        <v>0</v>
      </c>
    </row>
    <row r="9" spans="1:8" x14ac:dyDescent="0.2">
      <c r="A9" s="126">
        <v>501</v>
      </c>
      <c r="B9" s="42" t="s">
        <v>12</v>
      </c>
      <c r="D9" s="228">
        <f>SUMIFS('Budget Details'!I:I,'Budget Details'!C:C,"501")</f>
        <v>0</v>
      </c>
      <c r="E9" s="231"/>
      <c r="F9" s="230"/>
      <c r="G9" s="48">
        <f t="shared" ref="G9:G22" si="0">SUM(D9:F9)</f>
        <v>0</v>
      </c>
      <c r="H9" s="63">
        <f>SUMIFS('Budget Details'!J:J,'Budget Details'!C:C,"501")</f>
        <v>0</v>
      </c>
    </row>
    <row r="10" spans="1:8" x14ac:dyDescent="0.2">
      <c r="A10" s="126">
        <v>502</v>
      </c>
      <c r="B10" s="42" t="s">
        <v>13</v>
      </c>
      <c r="D10" s="228">
        <f>SUMIFS('Budget Details'!I:I,'Budget Details'!C:C,"502")</f>
        <v>0</v>
      </c>
      <c r="E10" s="231"/>
      <c r="F10" s="230"/>
      <c r="G10" s="48">
        <f t="shared" si="0"/>
        <v>0</v>
      </c>
      <c r="H10" s="63">
        <f>SUMIFS('Budget Details'!J:J,'Budget Details'!C:C,"502")</f>
        <v>0</v>
      </c>
    </row>
    <row r="11" spans="1:8" x14ac:dyDescent="0.2">
      <c r="A11" s="126">
        <v>503</v>
      </c>
      <c r="B11" s="42" t="s">
        <v>40</v>
      </c>
      <c r="D11" s="228">
        <f>SUMIFS('Budget Details'!I:I,'Budget Details'!C:C,"503")</f>
        <v>0</v>
      </c>
      <c r="E11" s="231"/>
      <c r="F11" s="230"/>
      <c r="G11" s="48">
        <f t="shared" si="0"/>
        <v>0</v>
      </c>
      <c r="H11" s="63">
        <f>SUMIFS('Budget Details'!J:J,'Budget Details'!C:C,"503")</f>
        <v>0</v>
      </c>
    </row>
    <row r="12" spans="1:8" x14ac:dyDescent="0.2">
      <c r="A12" s="126">
        <v>505</v>
      </c>
      <c r="B12" s="42" t="s">
        <v>14</v>
      </c>
      <c r="D12" s="228">
        <f>SUMIFS('Budget Details'!I:I,'Budget Details'!C:C,"505")</f>
        <v>0</v>
      </c>
      <c r="E12" s="231"/>
      <c r="F12" s="230"/>
      <c r="G12" s="48">
        <f t="shared" si="0"/>
        <v>0</v>
      </c>
      <c r="H12" s="63">
        <f>SUMIFS('Budget Details'!J:J,'Budget Details'!C:C,"505")</f>
        <v>0</v>
      </c>
    </row>
    <row r="13" spans="1:8" x14ac:dyDescent="0.2">
      <c r="A13" s="126">
        <v>510</v>
      </c>
      <c r="B13" s="42" t="s">
        <v>15</v>
      </c>
      <c r="D13" s="228">
        <f>SUMIFS('Budget Details'!I:I,'Budget Details'!C:C,"510")</f>
        <v>0</v>
      </c>
      <c r="E13" s="231"/>
      <c r="F13" s="230"/>
      <c r="G13" s="48">
        <f t="shared" si="0"/>
        <v>0</v>
      </c>
      <c r="H13" s="63">
        <f>SUMIFS('Budget Details'!J:J,'Budget Details'!C:C,"510")</f>
        <v>0</v>
      </c>
    </row>
    <row r="14" spans="1:8" x14ac:dyDescent="0.2">
      <c r="A14" s="126">
        <v>520</v>
      </c>
      <c r="B14" s="42" t="s">
        <v>16</v>
      </c>
      <c r="D14" s="228">
        <f>SUMIFS('Budget Details'!I:I,'Budget Details'!C:C,"520")</f>
        <v>0</v>
      </c>
      <c r="E14" s="231"/>
      <c r="F14" s="230"/>
      <c r="G14" s="48">
        <f t="shared" si="0"/>
        <v>0</v>
      </c>
      <c r="H14" s="63">
        <f>SUMIFS('Budget Details'!J:J,'Budget Details'!C:C,"520")</f>
        <v>0</v>
      </c>
    </row>
    <row r="15" spans="1:8" x14ac:dyDescent="0.2">
      <c r="A15" s="126">
        <v>523</v>
      </c>
      <c r="B15" s="42" t="s">
        <v>17</v>
      </c>
      <c r="D15" s="228">
        <f>SUMIFS('Budget Details'!I:I,'Budget Details'!C:C,"523")</f>
        <v>0</v>
      </c>
      <c r="E15" s="231"/>
      <c r="F15" s="230"/>
      <c r="G15" s="48">
        <f t="shared" si="0"/>
        <v>0</v>
      </c>
      <c r="H15" s="63">
        <f>SUMIFS('Budget Details'!J:J,'Budget Details'!C:C,"523")</f>
        <v>0</v>
      </c>
    </row>
    <row r="16" spans="1:8" x14ac:dyDescent="0.2">
      <c r="A16" s="126">
        <v>530</v>
      </c>
      <c r="B16" s="42" t="s">
        <v>41</v>
      </c>
      <c r="D16" s="228">
        <f>SUMIFS('Budget Details'!I:I,'Budget Details'!C:C,"530")</f>
        <v>0</v>
      </c>
      <c r="E16" s="231"/>
      <c r="F16" s="230"/>
      <c r="G16" s="48">
        <f t="shared" si="0"/>
        <v>0</v>
      </c>
      <c r="H16" s="63">
        <f>SUMIFS('Budget Details'!J:J,'Budget Details'!C:C,"530")</f>
        <v>0</v>
      </c>
    </row>
    <row r="17" spans="1:8" x14ac:dyDescent="0.2">
      <c r="A17" s="126">
        <v>540</v>
      </c>
      <c r="B17" s="42" t="s">
        <v>18</v>
      </c>
      <c r="D17" s="228">
        <f>SUMIFS('Budget Details'!I:I,'Budget Details'!C:C,"540")</f>
        <v>0</v>
      </c>
      <c r="E17" s="231"/>
      <c r="F17" s="230"/>
      <c r="G17" s="48">
        <f t="shared" si="0"/>
        <v>0</v>
      </c>
      <c r="H17" s="63">
        <f>SUMIFS('Budget Details'!J:J,'Budget Details'!C:C,"540")</f>
        <v>0</v>
      </c>
    </row>
    <row r="18" spans="1:8" x14ac:dyDescent="0.2">
      <c r="A18" s="126">
        <v>550</v>
      </c>
      <c r="B18" s="42" t="s">
        <v>19</v>
      </c>
      <c r="D18" s="228">
        <f>SUMIFS('Budget Details'!I:I,'Budget Details'!C:C,"550")</f>
        <v>0</v>
      </c>
      <c r="E18" s="231"/>
      <c r="F18" s="230"/>
      <c r="G18" s="48">
        <f t="shared" si="0"/>
        <v>0</v>
      </c>
      <c r="H18" s="63">
        <f>SUMIFS('Budget Details'!J:J,'Budget Details'!C:C,"550")</f>
        <v>0</v>
      </c>
    </row>
    <row r="19" spans="1:8" x14ac:dyDescent="0.2">
      <c r="A19" s="126">
        <v>560</v>
      </c>
      <c r="B19" s="42" t="s">
        <v>94</v>
      </c>
      <c r="D19" s="228">
        <f>SUMIFS('Budget Details'!I:I,'Budget Details'!C:C,"560")</f>
        <v>0</v>
      </c>
      <c r="E19" s="231"/>
      <c r="F19" s="230"/>
      <c r="G19" s="48">
        <f t="shared" si="0"/>
        <v>0</v>
      </c>
      <c r="H19" s="63">
        <f>SUMIFS('Budget Details'!J:J,'Budget Details'!C:C,"560")</f>
        <v>0</v>
      </c>
    </row>
    <row r="20" spans="1:8" x14ac:dyDescent="0.2">
      <c r="A20" s="126">
        <v>570</v>
      </c>
      <c r="B20" s="42" t="s">
        <v>42</v>
      </c>
      <c r="D20" s="228">
        <f>SUMIFS('Budget Details'!I:I,'Budget Details'!C:C,"570")</f>
        <v>0</v>
      </c>
      <c r="E20" s="231"/>
      <c r="F20" s="230"/>
      <c r="G20" s="48">
        <f t="shared" si="0"/>
        <v>0</v>
      </c>
      <c r="H20" s="63">
        <f>SUMIFS('Budget Details'!J:J,'Budget Details'!C:C,"570")</f>
        <v>0</v>
      </c>
    </row>
    <row r="21" spans="1:8" x14ac:dyDescent="0.2">
      <c r="A21" s="126">
        <v>571</v>
      </c>
      <c r="B21" s="42" t="s">
        <v>43</v>
      </c>
      <c r="D21" s="228">
        <f>SUMIFS('Budget Details'!I:I,'Budget Details'!C:C,"571")</f>
        <v>0</v>
      </c>
      <c r="E21" s="231"/>
      <c r="F21" s="230"/>
      <c r="G21" s="48">
        <f t="shared" si="0"/>
        <v>0</v>
      </c>
      <c r="H21" s="63">
        <f>SUMIFS('Budget Details'!J:J,'Budget Details'!C:C,"571")</f>
        <v>0</v>
      </c>
    </row>
    <row r="22" spans="1:8" x14ac:dyDescent="0.2">
      <c r="A22" s="126">
        <v>578</v>
      </c>
      <c r="B22" s="42" t="s">
        <v>127</v>
      </c>
      <c r="D22" s="228">
        <f>SUMIFS('Budget Details'!I:I,'Budget Details'!C:C,"578")</f>
        <v>0</v>
      </c>
      <c r="E22" s="231"/>
      <c r="F22" s="230"/>
      <c r="G22" s="48">
        <f t="shared" si="0"/>
        <v>0</v>
      </c>
      <c r="H22" s="63">
        <f>SUMIFS('Budget Details'!J:J,'Budget Details'!C:C,"578")</f>
        <v>0</v>
      </c>
    </row>
    <row r="23" spans="1:8" x14ac:dyDescent="0.2">
      <c r="A23" s="126"/>
      <c r="B23" s="49" t="s">
        <v>44</v>
      </c>
      <c r="C23" s="50"/>
      <c r="D23" s="232">
        <f>SUM(D7:D22)</f>
        <v>0</v>
      </c>
      <c r="E23" s="233">
        <f>SUM(E7:E22)</f>
        <v>0</v>
      </c>
      <c r="F23" s="234">
        <f>SUM(F7:F22)</f>
        <v>0</v>
      </c>
      <c r="G23" s="52">
        <f>SUM(G7:G22)</f>
        <v>0</v>
      </c>
      <c r="H23" s="64">
        <f>SUM(H7:H22)</f>
        <v>0</v>
      </c>
    </row>
    <row r="24" spans="1:8" ht="6.75" customHeight="1" x14ac:dyDescent="0.2">
      <c r="A24" s="126"/>
      <c r="D24" s="235"/>
      <c r="E24" s="236"/>
      <c r="F24" s="237"/>
      <c r="G24" s="48"/>
      <c r="H24" s="63"/>
    </row>
    <row r="25" spans="1:8" x14ac:dyDescent="0.2">
      <c r="A25" s="126">
        <v>580</v>
      </c>
      <c r="B25" s="42" t="s">
        <v>20</v>
      </c>
      <c r="D25" s="228">
        <f>SUMIFS('Budget Details'!I:I,'Budget Details'!C:C,"580")</f>
        <v>0</v>
      </c>
      <c r="E25" s="231"/>
      <c r="F25" s="230"/>
      <c r="G25" s="48">
        <f t="shared" ref="G25:G30" si="1">SUM(D25:F25)</f>
        <v>0</v>
      </c>
      <c r="H25" s="63">
        <f>SUMIFS('Budget Details'!J:J,'Budget Details'!C:C,"580")</f>
        <v>0</v>
      </c>
    </row>
    <row r="26" spans="1:8" x14ac:dyDescent="0.2">
      <c r="A26" s="126">
        <v>581</v>
      </c>
      <c r="B26" s="42" t="s">
        <v>45</v>
      </c>
      <c r="D26" s="228">
        <f>SUMIFS('Budget Details'!I:I,'Budget Details'!C:C,"581")</f>
        <v>0</v>
      </c>
      <c r="E26" s="231"/>
      <c r="F26" s="230"/>
      <c r="G26" s="48">
        <f t="shared" si="1"/>
        <v>0</v>
      </c>
      <c r="H26" s="63">
        <f>SUMIFS('Budget Details'!J:J,'Budget Details'!C:C,"581")</f>
        <v>0</v>
      </c>
    </row>
    <row r="27" spans="1:8" x14ac:dyDescent="0.2">
      <c r="A27" s="126">
        <v>582</v>
      </c>
      <c r="B27" s="42" t="s">
        <v>35</v>
      </c>
      <c r="D27" s="228">
        <f>SUMIFS('Budget Details'!I:I,'Budget Details'!C:C,"582")</f>
        <v>0</v>
      </c>
      <c r="E27" s="231"/>
      <c r="F27" s="230"/>
      <c r="G27" s="48">
        <f t="shared" si="1"/>
        <v>0</v>
      </c>
      <c r="H27" s="63">
        <f>SUMIFS('Budget Details'!J:J,'Budget Details'!C:C,"582")</f>
        <v>0</v>
      </c>
    </row>
    <row r="28" spans="1:8" x14ac:dyDescent="0.2">
      <c r="A28" s="126">
        <v>584</v>
      </c>
      <c r="B28" s="42" t="s">
        <v>21</v>
      </c>
      <c r="D28" s="228">
        <f>SUMIFS('Budget Details'!I:I,'Budget Details'!C:C,"584")</f>
        <v>0</v>
      </c>
      <c r="E28" s="231"/>
      <c r="F28" s="230"/>
      <c r="G28" s="48">
        <f t="shared" si="1"/>
        <v>0</v>
      </c>
      <c r="H28" s="63">
        <f>SUMIFS('Budget Details'!J:J,'Budget Details'!C:C,"584")</f>
        <v>0</v>
      </c>
    </row>
    <row r="29" spans="1:8" x14ac:dyDescent="0.2">
      <c r="A29" s="126">
        <v>587</v>
      </c>
      <c r="B29" s="42" t="s">
        <v>22</v>
      </c>
      <c r="D29" s="228">
        <f>SUMIFS('Budget Details'!I:I,'Budget Details'!C:C,"587")</f>
        <v>0</v>
      </c>
      <c r="E29" s="231"/>
      <c r="F29" s="230"/>
      <c r="G29" s="48">
        <f t="shared" si="1"/>
        <v>0</v>
      </c>
      <c r="H29" s="63">
        <f>SUMIFS('Budget Details'!J:J,'Budget Details'!C:C,"587")</f>
        <v>0</v>
      </c>
    </row>
    <row r="30" spans="1:8" x14ac:dyDescent="0.2">
      <c r="A30" s="126">
        <v>589</v>
      </c>
      <c r="B30" s="42" t="s">
        <v>95</v>
      </c>
      <c r="D30" s="228">
        <f>SUMIFS('Budget Details'!I:I,'Budget Details'!C:C,"589")</f>
        <v>0</v>
      </c>
      <c r="E30" s="231"/>
      <c r="F30" s="230"/>
      <c r="G30" s="48">
        <f t="shared" si="1"/>
        <v>0</v>
      </c>
      <c r="H30" s="63">
        <f>SUMIFS('Budget Details'!J:J,'Budget Details'!C:C,"589")</f>
        <v>0</v>
      </c>
    </row>
    <row r="31" spans="1:8" x14ac:dyDescent="0.2">
      <c r="A31" s="126"/>
      <c r="B31" s="49" t="s">
        <v>46</v>
      </c>
      <c r="C31" s="50"/>
      <c r="D31" s="232">
        <f>SUM(D24:D30)</f>
        <v>0</v>
      </c>
      <c r="E31" s="233">
        <f>SUM(E24:E30)</f>
        <v>0</v>
      </c>
      <c r="F31" s="234">
        <f>SUM(F24:F30)</f>
        <v>0</v>
      </c>
      <c r="G31" s="52">
        <f>SUM(G24:G30)</f>
        <v>0</v>
      </c>
      <c r="H31" s="64">
        <f>SUM(H24:H30)</f>
        <v>0</v>
      </c>
    </row>
    <row r="32" spans="1:8" ht="6.75" customHeight="1" x14ac:dyDescent="0.2">
      <c r="A32" s="126"/>
      <c r="D32" s="235"/>
      <c r="E32" s="236"/>
      <c r="F32" s="237"/>
      <c r="G32" s="48"/>
      <c r="H32" s="63"/>
    </row>
    <row r="33" spans="1:8" x14ac:dyDescent="0.2">
      <c r="A33" s="126">
        <v>590</v>
      </c>
      <c r="B33" s="42" t="s">
        <v>47</v>
      </c>
      <c r="D33" s="228">
        <f>SUMIFS('Budget Details'!I:I,'Budget Details'!C:C,"590")</f>
        <v>0</v>
      </c>
      <c r="E33" s="231"/>
      <c r="F33" s="230"/>
      <c r="G33" s="48">
        <f>SUM(D33:F33)</f>
        <v>0</v>
      </c>
      <c r="H33" s="63">
        <f>SUMIFS('Budget Details'!J:J,'Budget Details'!C:C,"590")</f>
        <v>0</v>
      </c>
    </row>
    <row r="34" spans="1:8" x14ac:dyDescent="0.2">
      <c r="A34" s="126">
        <v>592</v>
      </c>
      <c r="B34" s="42" t="s">
        <v>96</v>
      </c>
      <c r="D34" s="228">
        <f>SUMIFS('Budget Details'!I:I,'Budget Details'!C:C,"592")</f>
        <v>0</v>
      </c>
      <c r="E34" s="231"/>
      <c r="F34" s="230"/>
      <c r="G34" s="48">
        <f>SUM(D34:F34)</f>
        <v>0</v>
      </c>
      <c r="H34" s="63">
        <f>SUMIFS('Budget Details'!J:J,'Budget Details'!C:C,"592")</f>
        <v>0</v>
      </c>
    </row>
    <row r="35" spans="1:8" x14ac:dyDescent="0.2">
      <c r="A35" s="126">
        <v>593</v>
      </c>
      <c r="B35" s="42" t="s">
        <v>23</v>
      </c>
      <c r="D35" s="228">
        <f>SUMIFS('Budget Details'!I:I,'Budget Details'!C:C,"593")</f>
        <v>0</v>
      </c>
      <c r="E35" s="231"/>
      <c r="F35" s="230"/>
      <c r="G35" s="48">
        <f>SUM(D35:F35)</f>
        <v>0</v>
      </c>
      <c r="H35" s="63">
        <f>SUMIFS('Budget Details'!J:J,'Budget Details'!C:C,"593")</f>
        <v>0</v>
      </c>
    </row>
    <row r="36" spans="1:8" x14ac:dyDescent="0.2">
      <c r="A36" s="126">
        <v>594</v>
      </c>
      <c r="B36" s="42" t="s">
        <v>48</v>
      </c>
      <c r="D36" s="228">
        <f>SUMIFS('Budget Details'!I:I,'Budget Details'!C:C,"594")</f>
        <v>0</v>
      </c>
      <c r="E36" s="231"/>
      <c r="F36" s="230"/>
      <c r="G36" s="48">
        <f>SUM(D36:F36)</f>
        <v>0</v>
      </c>
      <c r="H36" s="63">
        <f>SUMIFS('Budget Details'!J:J,'Budget Details'!C:C,"594")</f>
        <v>0</v>
      </c>
    </row>
    <row r="37" spans="1:8" x14ac:dyDescent="0.2">
      <c r="A37" s="126"/>
      <c r="B37" s="49" t="s">
        <v>49</v>
      </c>
      <c r="C37" s="50"/>
      <c r="D37" s="232">
        <f>SUM(D32:D36)</f>
        <v>0</v>
      </c>
      <c r="E37" s="233">
        <f>SUM(E32:E36)</f>
        <v>0</v>
      </c>
      <c r="F37" s="234">
        <f>SUM(F32:F36)</f>
        <v>0</v>
      </c>
      <c r="G37" s="52">
        <f>SUM(G32:G36)</f>
        <v>0</v>
      </c>
      <c r="H37" s="64">
        <f>SUM(H32:H36)</f>
        <v>0</v>
      </c>
    </row>
    <row r="38" spans="1:8" ht="6.75" customHeight="1" x14ac:dyDescent="0.2">
      <c r="A38" s="126"/>
      <c r="B38" s="42" t="s">
        <v>0</v>
      </c>
      <c r="D38" s="235"/>
      <c r="E38" s="236"/>
      <c r="F38" s="237"/>
      <c r="G38" s="48"/>
      <c r="H38" s="63"/>
    </row>
    <row r="39" spans="1:8" s="222" customFormat="1" x14ac:dyDescent="0.2">
      <c r="A39" s="250">
        <v>600</v>
      </c>
      <c r="B39" s="222" t="s">
        <v>24</v>
      </c>
      <c r="D39" s="243">
        <f>SUMIFS('Budget Details'!I:I,'Budget Details'!C:C,"600")</f>
        <v>0</v>
      </c>
      <c r="E39" s="244"/>
      <c r="F39" s="245"/>
      <c r="G39" s="246">
        <f>SUM(D39:F39)</f>
        <v>0</v>
      </c>
      <c r="H39" s="247">
        <f>SUMIFS('Budget Details'!J:J,'Budget Details'!C:C,"600")</f>
        <v>0</v>
      </c>
    </row>
    <row r="40" spans="1:8" x14ac:dyDescent="0.2">
      <c r="A40" s="126">
        <v>661</v>
      </c>
      <c r="B40" s="42" t="s">
        <v>25</v>
      </c>
      <c r="D40" s="228">
        <f>SUMIFS('Budget Details'!I:I,'Budget Details'!C:C,"661")</f>
        <v>0</v>
      </c>
      <c r="E40" s="231"/>
      <c r="F40" s="230"/>
      <c r="G40" s="48">
        <f>SUM(D40:F40)</f>
        <v>0</v>
      </c>
      <c r="H40" s="63">
        <f>SUMIFS('Budget Details'!J:J,'Budget Details'!C:C,"661")</f>
        <v>0</v>
      </c>
    </row>
    <row r="41" spans="1:8" x14ac:dyDescent="0.2">
      <c r="A41" s="126">
        <v>662</v>
      </c>
      <c r="B41" s="42" t="s">
        <v>26</v>
      </c>
      <c r="D41" s="228">
        <f>SUMIFS('Budget Details'!I:I,'Budget Details'!C:C,"662")</f>
        <v>0</v>
      </c>
      <c r="E41" s="231"/>
      <c r="F41" s="230"/>
      <c r="G41" s="48">
        <f>SUM(D41:F41)</f>
        <v>0</v>
      </c>
      <c r="H41" s="63">
        <f>SUMIFS('Budget Details'!J:J,'Budget Details'!C:C,"662")</f>
        <v>0</v>
      </c>
    </row>
    <row r="42" spans="1:8" x14ac:dyDescent="0.2">
      <c r="A42" s="126">
        <v>667</v>
      </c>
      <c r="B42" s="42" t="s">
        <v>50</v>
      </c>
      <c r="D42" s="228">
        <f>SUMIFS('Budget Details'!I:I,'Budget Details'!C:C,"667")</f>
        <v>0</v>
      </c>
      <c r="E42" s="231"/>
      <c r="F42" s="230"/>
      <c r="G42" s="48">
        <f>SUM(D42:F42)</f>
        <v>0</v>
      </c>
      <c r="H42" s="63">
        <f>SUMIFS('Budget Details'!J:J,'Budget Details'!C:C,"667")</f>
        <v>0</v>
      </c>
    </row>
    <row r="43" spans="1:8" x14ac:dyDescent="0.2">
      <c r="A43" s="126"/>
      <c r="B43" s="49" t="s">
        <v>51</v>
      </c>
      <c r="C43" s="50"/>
      <c r="D43" s="232">
        <f>SUM(D38:D42)</f>
        <v>0</v>
      </c>
      <c r="E43" s="233">
        <f>SUM(E38:E42)</f>
        <v>0</v>
      </c>
      <c r="F43" s="234">
        <f>SUM(F38:F42)</f>
        <v>0</v>
      </c>
      <c r="G43" s="52">
        <f>SUM(G38:G42)</f>
        <v>0</v>
      </c>
      <c r="H43" s="64">
        <f>SUM(H38:H42)</f>
        <v>0</v>
      </c>
    </row>
    <row r="44" spans="1:8" ht="6.75" customHeight="1" x14ac:dyDescent="0.2">
      <c r="A44" s="126"/>
      <c r="D44" s="235"/>
      <c r="E44" s="236"/>
      <c r="F44" s="237"/>
      <c r="G44" s="48"/>
      <c r="H44" s="63"/>
    </row>
    <row r="45" spans="1:8" x14ac:dyDescent="0.2">
      <c r="A45" s="126">
        <v>670</v>
      </c>
      <c r="B45" s="42" t="s">
        <v>27</v>
      </c>
      <c r="D45" s="228">
        <f>SUMIFS('Budget Details'!I:I,'Budget Details'!C:C,"670")</f>
        <v>0</v>
      </c>
      <c r="E45" s="231"/>
      <c r="F45" s="230"/>
      <c r="G45" s="48">
        <f>SUM(D45:F45)</f>
        <v>0</v>
      </c>
      <c r="H45" s="63">
        <f>SUMIFS('Budget Details'!J:J,'Budget Details'!C:C,"670")</f>
        <v>0</v>
      </c>
    </row>
    <row r="46" spans="1:8" x14ac:dyDescent="0.2">
      <c r="A46" s="126">
        <v>750</v>
      </c>
      <c r="B46" s="42" t="s">
        <v>31</v>
      </c>
      <c r="D46" s="228">
        <f>SUMIFS('Budget Details'!I:I,'Budget Details'!C:C,"750")</f>
        <v>0</v>
      </c>
      <c r="E46" s="231"/>
      <c r="F46" s="230"/>
      <c r="G46" s="48">
        <f>SUM(D46:F46)</f>
        <v>0</v>
      </c>
      <c r="H46" s="63">
        <f>SUMIFS('Budget Details'!J:J,'Budget Details'!C:C,"750")</f>
        <v>0</v>
      </c>
    </row>
    <row r="47" spans="1:8" x14ac:dyDescent="0.2">
      <c r="A47" s="126"/>
      <c r="B47" s="49" t="s">
        <v>52</v>
      </c>
      <c r="C47" s="50"/>
      <c r="D47" s="232">
        <f>SUM(D44:D46)</f>
        <v>0</v>
      </c>
      <c r="E47" s="233">
        <f>SUM(E44:E46)</f>
        <v>0</v>
      </c>
      <c r="F47" s="234">
        <f>SUM(F44:F46)</f>
        <v>0</v>
      </c>
      <c r="G47" s="52">
        <f>SUM(G44:G46)</f>
        <v>0</v>
      </c>
      <c r="H47" s="64">
        <f>SUM(H44:H46)</f>
        <v>0</v>
      </c>
    </row>
    <row r="48" spans="1:8" ht="6.75" customHeight="1" x14ac:dyDescent="0.2">
      <c r="A48" s="126"/>
      <c r="B48" s="42" t="s">
        <v>0</v>
      </c>
      <c r="D48" s="235"/>
      <c r="E48" s="236"/>
      <c r="F48" s="237"/>
      <c r="G48" s="48"/>
      <c r="H48" s="63"/>
    </row>
    <row r="49" spans="1:8" x14ac:dyDescent="0.2">
      <c r="A49" s="126">
        <v>680</v>
      </c>
      <c r="B49" s="42" t="s">
        <v>28</v>
      </c>
      <c r="D49" s="228">
        <f>SUMIFS('Budget Details'!I:I,'Budget Details'!C:C,"680")</f>
        <v>0</v>
      </c>
      <c r="E49" s="231"/>
      <c r="F49" s="230"/>
      <c r="G49" s="48">
        <f>SUM(D49:F49)</f>
        <v>0</v>
      </c>
      <c r="H49" s="63">
        <f>SUMIFS('Budget Details'!J:J,'Budget Details'!C:C,"680")</f>
        <v>0</v>
      </c>
    </row>
    <row r="50" spans="1:8" x14ac:dyDescent="0.2">
      <c r="A50" s="126"/>
      <c r="B50" s="49" t="s">
        <v>53</v>
      </c>
      <c r="C50" s="50"/>
      <c r="D50" s="232">
        <f>SUM(D48:D49)</f>
        <v>0</v>
      </c>
      <c r="E50" s="233">
        <f>SUM(E48:E49)</f>
        <v>0</v>
      </c>
      <c r="F50" s="234">
        <f>SUM(F48:F49)</f>
        <v>0</v>
      </c>
      <c r="G50" s="52">
        <f>SUM(G48:G49)</f>
        <v>0</v>
      </c>
      <c r="H50" s="64">
        <f>SUM(H48:H49)</f>
        <v>0</v>
      </c>
    </row>
    <row r="51" spans="1:8" ht="6.75" customHeight="1" x14ac:dyDescent="0.2">
      <c r="A51" s="126"/>
      <c r="B51" s="42" t="s">
        <v>0</v>
      </c>
      <c r="D51" s="235"/>
      <c r="E51" s="236"/>
      <c r="F51" s="237"/>
      <c r="G51" s="48"/>
      <c r="H51" s="63"/>
    </row>
    <row r="52" spans="1:8" x14ac:dyDescent="0.2">
      <c r="A52" s="126">
        <v>700</v>
      </c>
      <c r="B52" s="42" t="s">
        <v>9</v>
      </c>
      <c r="D52" s="228">
        <f>SUMIFS('Budget Details'!I:I,'Budget Details'!C:C,"700")</f>
        <v>0</v>
      </c>
      <c r="E52" s="231"/>
      <c r="F52" s="230"/>
      <c r="G52" s="48">
        <f t="shared" ref="G52:G57" si="2">SUM(D52:F52)</f>
        <v>0</v>
      </c>
      <c r="H52" s="63">
        <f>SUMIFS('Budget Details'!J:J,'Budget Details'!C:C,"700")</f>
        <v>0</v>
      </c>
    </row>
    <row r="53" spans="1:8" x14ac:dyDescent="0.2">
      <c r="A53" s="126">
        <v>710</v>
      </c>
      <c r="B53" s="42" t="s">
        <v>54</v>
      </c>
      <c r="D53" s="228">
        <f>SUMIFS('Budget Details'!I:I,'Budget Details'!C:C,"710")</f>
        <v>0</v>
      </c>
      <c r="E53" s="231"/>
      <c r="F53" s="230"/>
      <c r="G53" s="48">
        <f t="shared" si="2"/>
        <v>0</v>
      </c>
      <c r="H53" s="63">
        <f>SUMIFS('Budget Details'!J:J,'Budget Details'!C:C,"710")</f>
        <v>0</v>
      </c>
    </row>
    <row r="54" spans="1:8" x14ac:dyDescent="0.2">
      <c r="A54" s="126">
        <v>730</v>
      </c>
      <c r="B54" s="42" t="s">
        <v>29</v>
      </c>
      <c r="D54" s="228">
        <f>SUMIFS('Budget Details'!I:I,'Budget Details'!C:C,"730")</f>
        <v>0</v>
      </c>
      <c r="E54" s="231"/>
      <c r="F54" s="230"/>
      <c r="G54" s="48">
        <f t="shared" si="2"/>
        <v>0</v>
      </c>
      <c r="H54" s="63">
        <f>SUMIFS('Budget Details'!J:J,'Budget Details'!C:C,"730")</f>
        <v>0</v>
      </c>
    </row>
    <row r="55" spans="1:8" x14ac:dyDescent="0.2">
      <c r="A55" s="126">
        <v>740</v>
      </c>
      <c r="B55" s="42" t="s">
        <v>30</v>
      </c>
      <c r="D55" s="228">
        <f>SUMIFS('Budget Details'!I:I,'Budget Details'!C:C,"740")</f>
        <v>0</v>
      </c>
      <c r="E55" s="231"/>
      <c r="F55" s="230"/>
      <c r="G55" s="48">
        <f t="shared" si="2"/>
        <v>0</v>
      </c>
      <c r="H55" s="63">
        <f>SUMIFS('Budget Details'!J:J,'Budget Details'!C:C,"740")</f>
        <v>0</v>
      </c>
    </row>
    <row r="56" spans="1:8" x14ac:dyDescent="0.2">
      <c r="A56" s="126">
        <v>760</v>
      </c>
      <c r="B56" s="42" t="s">
        <v>32</v>
      </c>
      <c r="D56" s="228">
        <f>SUMIFS('Budget Details'!I:I,'Budget Details'!C:C,"760")</f>
        <v>0</v>
      </c>
      <c r="E56" s="231"/>
      <c r="F56" s="230"/>
      <c r="G56" s="48">
        <f t="shared" si="2"/>
        <v>0</v>
      </c>
      <c r="H56" s="63">
        <f>SUMIFS('Budget Details'!J:J,'Budget Details'!C:C,"760")</f>
        <v>0</v>
      </c>
    </row>
    <row r="57" spans="1:8" x14ac:dyDescent="0.2">
      <c r="A57" s="126">
        <v>790</v>
      </c>
      <c r="B57" s="42" t="s">
        <v>33</v>
      </c>
      <c r="D57" s="228">
        <f>SUMIFS('Budget Details'!I:I,'Budget Details'!C:C,"790")</f>
        <v>0</v>
      </c>
      <c r="E57" s="231"/>
      <c r="F57" s="230"/>
      <c r="G57" s="48">
        <f t="shared" si="2"/>
        <v>0</v>
      </c>
      <c r="H57" s="63">
        <f>SUMIFS('Budget Details'!J:J,'Budget Details'!C:C,"790")</f>
        <v>0</v>
      </c>
    </row>
    <row r="58" spans="1:8" x14ac:dyDescent="0.2">
      <c r="A58" s="126">
        <v>790</v>
      </c>
      <c r="B58" s="42" t="s">
        <v>55</v>
      </c>
      <c r="D58" s="228"/>
      <c r="E58" s="231"/>
      <c r="F58" s="230"/>
      <c r="G58" s="48"/>
      <c r="H58" s="63"/>
    </row>
    <row r="59" spans="1:8" x14ac:dyDescent="0.2">
      <c r="A59" s="126"/>
      <c r="B59" s="49" t="s">
        <v>56</v>
      </c>
      <c r="C59" s="50"/>
      <c r="D59" s="232">
        <f>SUM(D51:D58)</f>
        <v>0</v>
      </c>
      <c r="E59" s="233">
        <f>SUM(E51:E58)</f>
        <v>0</v>
      </c>
      <c r="F59" s="234">
        <f>SUM(F51:F58)</f>
        <v>0</v>
      </c>
      <c r="G59" s="52">
        <f>SUM(G51:G58)</f>
        <v>0</v>
      </c>
      <c r="H59" s="64">
        <f>SUM(H51:H58)</f>
        <v>0</v>
      </c>
    </row>
    <row r="60" spans="1:8" ht="6.75" customHeight="1" x14ac:dyDescent="0.2">
      <c r="A60" s="126"/>
      <c r="B60" s="42" t="s">
        <v>0</v>
      </c>
      <c r="D60" s="235"/>
      <c r="E60" s="236"/>
      <c r="F60" s="237"/>
      <c r="G60" s="48"/>
      <c r="H60" s="63"/>
    </row>
    <row r="61" spans="1:8" x14ac:dyDescent="0.2">
      <c r="A61" s="126">
        <v>599</v>
      </c>
      <c r="B61" s="42" t="s">
        <v>57</v>
      </c>
      <c r="D61" s="235">
        <f>(SUM(D23,D31,D37,D43,D47,D50,D59))*6.5/100</f>
        <v>0</v>
      </c>
      <c r="E61" s="236">
        <f>(SUM(E23,E31,E37,E43,E47,E50,E59))*6.5/100</f>
        <v>0</v>
      </c>
      <c r="F61" s="237">
        <f>(SUM(F23,F31,F37,F43,F47,F50,F59))*6.5/100</f>
        <v>0</v>
      </c>
      <c r="G61" s="48">
        <f>(SUM(G23,G31,G37,G43,G47,G50,G59))*6.5/100</f>
        <v>0</v>
      </c>
      <c r="H61" s="63">
        <f>(SUM(H23,H31,H37,H43,H47,H50,H59))*6.5/100</f>
        <v>0</v>
      </c>
    </row>
    <row r="62" spans="1:8" x14ac:dyDescent="0.2">
      <c r="A62" s="126"/>
      <c r="B62" s="49" t="s">
        <v>58</v>
      </c>
      <c r="C62" s="50"/>
      <c r="D62" s="232">
        <f>SUM(D60:D61)</f>
        <v>0</v>
      </c>
      <c r="E62" s="233">
        <f>SUM(E60:E61)</f>
        <v>0</v>
      </c>
      <c r="F62" s="234">
        <f>SUM(F60:F61)</f>
        <v>0</v>
      </c>
      <c r="G62" s="52">
        <f>SUM(G60:G61)</f>
        <v>0</v>
      </c>
      <c r="H62" s="64">
        <f>SUM(H60:H61)</f>
        <v>0</v>
      </c>
    </row>
    <row r="63" spans="1:8" ht="6.75" customHeight="1" x14ac:dyDescent="0.2">
      <c r="A63" s="126"/>
      <c r="B63" s="42" t="s">
        <v>0</v>
      </c>
      <c r="D63" s="235"/>
      <c r="E63" s="236"/>
      <c r="F63" s="237"/>
      <c r="G63" s="48"/>
      <c r="H63" s="63"/>
    </row>
    <row r="64" spans="1:8" ht="13.5" thickBot="1" x14ac:dyDescent="0.25">
      <c r="A64" s="126"/>
      <c r="B64" s="55" t="s">
        <v>34</v>
      </c>
      <c r="C64" s="56"/>
      <c r="D64" s="118">
        <f>+D23+D31+D37+D43+D47+D50+D59+D62</f>
        <v>0</v>
      </c>
      <c r="E64" s="238">
        <f>+E23+E31+E37+E43+E47+E50+E59+E62</f>
        <v>0</v>
      </c>
      <c r="F64" s="239">
        <f>+F23+F31+F37+F43+F47+F50+F59+F62</f>
        <v>0</v>
      </c>
      <c r="G64" s="57">
        <f>+G23+G31+G37+G43+G47+G50+G59+G62</f>
        <v>0</v>
      </c>
      <c r="H64" s="59">
        <f>+H23+H31+H37+H43+H47+H50+H59+H62</f>
        <v>0</v>
      </c>
    </row>
    <row r="65" spans="1:8" ht="13.5" customHeight="1" thickTop="1" x14ac:dyDescent="0.2">
      <c r="A65" s="126"/>
      <c r="D65" s="235"/>
      <c r="E65" s="236"/>
      <c r="F65" s="237"/>
      <c r="G65" s="48"/>
      <c r="H65" s="63"/>
    </row>
    <row r="66" spans="1:8" x14ac:dyDescent="0.2">
      <c r="A66" s="126"/>
      <c r="B66" s="58" t="s">
        <v>59</v>
      </c>
      <c r="D66" s="240"/>
      <c r="E66" s="231"/>
      <c r="F66" s="230"/>
      <c r="G66" s="48"/>
      <c r="H66" s="63"/>
    </row>
    <row r="67" spans="1:8" x14ac:dyDescent="0.2">
      <c r="A67" s="126"/>
      <c r="B67" s="42" t="s">
        <v>60</v>
      </c>
      <c r="D67" s="240"/>
      <c r="E67" s="231"/>
      <c r="F67" s="230"/>
      <c r="G67" s="48">
        <f>SUM(D67:F67)</f>
        <v>0</v>
      </c>
      <c r="H67" s="63"/>
    </row>
    <row r="68" spans="1:8" x14ac:dyDescent="0.2">
      <c r="A68" s="126"/>
      <c r="B68" s="42" t="s">
        <v>61</v>
      </c>
      <c r="D68" s="240"/>
      <c r="E68" s="231"/>
      <c r="F68" s="230"/>
      <c r="G68" s="48">
        <f>SUM(D68:F68)</f>
        <v>0</v>
      </c>
      <c r="H68" s="63"/>
    </row>
    <row r="69" spans="1:8" ht="13.5" thickBot="1" x14ac:dyDescent="0.25">
      <c r="A69" s="126"/>
      <c r="B69" s="55" t="s">
        <v>62</v>
      </c>
      <c r="C69" s="56"/>
      <c r="D69" s="118">
        <f>SUM(D66:D68)</f>
        <v>0</v>
      </c>
      <c r="E69" s="238">
        <f>SUM(E66:E68)</f>
        <v>0</v>
      </c>
      <c r="F69" s="239">
        <f>SUM(F66:F68)</f>
        <v>0</v>
      </c>
      <c r="G69" s="57">
        <f>SUM(G66:G68)</f>
        <v>0</v>
      </c>
      <c r="H69" s="59"/>
    </row>
    <row r="70" spans="1:8" ht="13.5" thickTop="1" x14ac:dyDescent="0.2">
      <c r="A70" s="126"/>
      <c r="D70" s="241"/>
      <c r="E70" s="236"/>
      <c r="F70" s="63"/>
      <c r="G70" s="48"/>
      <c r="H70" s="63"/>
    </row>
    <row r="71" spans="1:8" ht="13.5" thickBot="1" x14ac:dyDescent="0.25">
      <c r="A71" s="126"/>
      <c r="B71" s="55" t="s">
        <v>63</v>
      </c>
      <c r="C71" s="56"/>
      <c r="D71" s="238">
        <f>+D64-D69</f>
        <v>0</v>
      </c>
      <c r="E71" s="238">
        <f>+E64-E69</f>
        <v>0</v>
      </c>
      <c r="F71" s="238">
        <f>+F64-F69</f>
        <v>0</v>
      </c>
      <c r="G71" s="57">
        <f>+G64-G69</f>
        <v>0</v>
      </c>
      <c r="H71" s="59">
        <f>+H64-H69</f>
        <v>0</v>
      </c>
    </row>
    <row r="72" spans="1:8" ht="13.5" thickTop="1" x14ac:dyDescent="0.2">
      <c r="A72" s="126"/>
    </row>
    <row r="73" spans="1:8" x14ac:dyDescent="0.2">
      <c r="A73" s="126"/>
      <c r="D73" s="48"/>
    </row>
    <row r="74" spans="1:8" x14ac:dyDescent="0.2">
      <c r="A74" s="126"/>
    </row>
    <row r="75" spans="1:8" x14ac:dyDescent="0.2">
      <c r="A75" s="126"/>
    </row>
    <row r="76" spans="1:8" x14ac:dyDescent="0.2">
      <c r="A76" s="126"/>
    </row>
    <row r="77" spans="1:8" x14ac:dyDescent="0.2">
      <c r="A77" s="126"/>
    </row>
    <row r="78" spans="1:8" x14ac:dyDescent="0.2">
      <c r="A78" s="126"/>
    </row>
    <row r="79" spans="1:8" x14ac:dyDescent="0.2">
      <c r="A79" s="126"/>
    </row>
    <row r="80" spans="1:8" x14ac:dyDescent="0.2">
      <c r="A80" s="126"/>
    </row>
    <row r="81" spans="1:1" x14ac:dyDescent="0.2">
      <c r="A81" s="126"/>
    </row>
    <row r="82" spans="1:1" x14ac:dyDescent="0.2">
      <c r="A82" s="126"/>
    </row>
    <row r="83" spans="1:1" x14ac:dyDescent="0.2">
      <c r="A83" s="126"/>
    </row>
    <row r="84" spans="1:1" x14ac:dyDescent="0.2">
      <c r="A84" s="126"/>
    </row>
    <row r="85" spans="1:1" x14ac:dyDescent="0.2">
      <c r="A85" s="126"/>
    </row>
    <row r="86" spans="1:1" x14ac:dyDescent="0.2">
      <c r="A86" s="126"/>
    </row>
    <row r="87" spans="1:1" x14ac:dyDescent="0.2">
      <c r="A87" s="126"/>
    </row>
    <row r="88" spans="1:1" x14ac:dyDescent="0.2">
      <c r="A88" s="126"/>
    </row>
    <row r="89" spans="1:1" x14ac:dyDescent="0.2">
      <c r="A89" s="126"/>
    </row>
    <row r="90" spans="1:1" x14ac:dyDescent="0.2">
      <c r="A90" s="126"/>
    </row>
    <row r="91" spans="1:1" x14ac:dyDescent="0.2">
      <c r="A91" s="126"/>
    </row>
    <row r="92" spans="1:1" x14ac:dyDescent="0.2">
      <c r="A92" s="126"/>
    </row>
    <row r="93" spans="1:1" x14ac:dyDescent="0.2">
      <c r="A93" s="126"/>
    </row>
    <row r="94" spans="1:1" x14ac:dyDescent="0.2">
      <c r="A94" s="126"/>
    </row>
    <row r="95" spans="1:1" x14ac:dyDescent="0.2">
      <c r="A95" s="126"/>
    </row>
    <row r="96" spans="1:1" x14ac:dyDescent="0.2">
      <c r="A96" s="126"/>
    </row>
    <row r="97" spans="1:1" x14ac:dyDescent="0.2">
      <c r="A97" s="126"/>
    </row>
    <row r="98" spans="1:1" x14ac:dyDescent="0.2">
      <c r="A98" s="126"/>
    </row>
    <row r="99" spans="1:1" x14ac:dyDescent="0.2">
      <c r="A99" s="126"/>
    </row>
    <row r="100" spans="1:1" x14ac:dyDescent="0.2">
      <c r="A100" s="126"/>
    </row>
    <row r="101" spans="1:1" x14ac:dyDescent="0.2">
      <c r="A101" s="126"/>
    </row>
    <row r="102" spans="1:1" x14ac:dyDescent="0.2">
      <c r="A102" s="126"/>
    </row>
    <row r="103" spans="1:1" x14ac:dyDescent="0.2">
      <c r="A103" s="126"/>
    </row>
    <row r="104" spans="1:1" x14ac:dyDescent="0.2">
      <c r="A104" s="126"/>
    </row>
    <row r="105" spans="1:1" x14ac:dyDescent="0.2">
      <c r="A105" s="126"/>
    </row>
    <row r="106" spans="1:1" x14ac:dyDescent="0.2">
      <c r="A106" s="126"/>
    </row>
    <row r="107" spans="1:1" x14ac:dyDescent="0.2">
      <c r="A107" s="126"/>
    </row>
    <row r="108" spans="1:1" x14ac:dyDescent="0.2">
      <c r="A108" s="126"/>
    </row>
    <row r="109" spans="1:1" x14ac:dyDescent="0.2">
      <c r="A109" s="126"/>
    </row>
    <row r="110" spans="1:1" x14ac:dyDescent="0.2">
      <c r="A110" s="126"/>
    </row>
    <row r="111" spans="1:1" x14ac:dyDescent="0.2">
      <c r="A111" s="126"/>
    </row>
    <row r="112" spans="1:1" x14ac:dyDescent="0.2">
      <c r="A112" s="126"/>
    </row>
    <row r="113" spans="1:1" x14ac:dyDescent="0.2">
      <c r="A113" s="126"/>
    </row>
    <row r="114" spans="1:1" x14ac:dyDescent="0.2">
      <c r="A114" s="126"/>
    </row>
    <row r="115" spans="1:1" x14ac:dyDescent="0.2">
      <c r="A115" s="126"/>
    </row>
    <row r="116" spans="1:1" x14ac:dyDescent="0.2">
      <c r="A116" s="126"/>
    </row>
    <row r="117" spans="1:1" x14ac:dyDescent="0.2">
      <c r="A117" s="126"/>
    </row>
    <row r="118" spans="1:1" x14ac:dyDescent="0.2">
      <c r="A118" s="126"/>
    </row>
    <row r="119" spans="1:1" x14ac:dyDescent="0.2">
      <c r="A119" s="126"/>
    </row>
    <row r="120" spans="1:1" x14ac:dyDescent="0.2">
      <c r="A120" s="126"/>
    </row>
    <row r="121" spans="1:1" x14ac:dyDescent="0.2">
      <c r="A121" s="126"/>
    </row>
    <row r="122" spans="1:1" x14ac:dyDescent="0.2">
      <c r="A122" s="126"/>
    </row>
    <row r="123" spans="1:1" x14ac:dyDescent="0.2">
      <c r="A123" s="126"/>
    </row>
    <row r="124" spans="1:1" x14ac:dyDescent="0.2">
      <c r="A124" s="126"/>
    </row>
    <row r="125" spans="1:1" x14ac:dyDescent="0.2">
      <c r="A125" s="126"/>
    </row>
    <row r="126" spans="1:1" x14ac:dyDescent="0.2">
      <c r="A126" s="126"/>
    </row>
    <row r="127" spans="1:1" x14ac:dyDescent="0.2">
      <c r="A127" s="126"/>
    </row>
    <row r="128" spans="1:1" x14ac:dyDescent="0.2">
      <c r="A128" s="126"/>
    </row>
    <row r="129" spans="1:1" x14ac:dyDescent="0.2">
      <c r="A129" s="126"/>
    </row>
    <row r="130" spans="1:1" x14ac:dyDescent="0.2">
      <c r="A130" s="126"/>
    </row>
    <row r="131" spans="1:1" x14ac:dyDescent="0.2">
      <c r="A131" s="126"/>
    </row>
    <row r="132" spans="1:1" x14ac:dyDescent="0.2">
      <c r="A132" s="126"/>
    </row>
    <row r="133" spans="1:1" x14ac:dyDescent="0.2">
      <c r="A133" s="126"/>
    </row>
    <row r="134" spans="1:1" x14ac:dyDescent="0.2">
      <c r="A134" s="126"/>
    </row>
    <row r="135" spans="1:1" x14ac:dyDescent="0.2">
      <c r="A135" s="126"/>
    </row>
    <row r="136" spans="1:1" x14ac:dyDescent="0.2">
      <c r="A136" s="126"/>
    </row>
    <row r="137" spans="1:1" x14ac:dyDescent="0.2">
      <c r="A137" s="126"/>
    </row>
    <row r="138" spans="1:1" x14ac:dyDescent="0.2">
      <c r="A138" s="126"/>
    </row>
    <row r="139" spans="1:1" x14ac:dyDescent="0.2">
      <c r="A139" s="126"/>
    </row>
    <row r="140" spans="1:1" x14ac:dyDescent="0.2">
      <c r="A140" s="126"/>
    </row>
    <row r="141" spans="1:1" x14ac:dyDescent="0.2">
      <c r="A141" s="126"/>
    </row>
    <row r="142" spans="1:1" x14ac:dyDescent="0.2">
      <c r="A142" s="126"/>
    </row>
    <row r="143" spans="1:1" x14ac:dyDescent="0.2">
      <c r="A143" s="126"/>
    </row>
    <row r="144" spans="1:1" x14ac:dyDescent="0.2">
      <c r="A144" s="126"/>
    </row>
    <row r="145" spans="1:1" x14ac:dyDescent="0.2">
      <c r="A145" s="126"/>
    </row>
    <row r="146" spans="1:1" x14ac:dyDescent="0.2">
      <c r="A146" s="126"/>
    </row>
  </sheetData>
  <mergeCells count="5">
    <mergeCell ref="D5:D6"/>
    <mergeCell ref="E5:E6"/>
    <mergeCell ref="F5:F6"/>
    <mergeCell ref="G5:G6"/>
    <mergeCell ref="H5:H6"/>
  </mergeCells>
  <pageMargins left="0.78740157480314965" right="0.78740157480314965" top="0.78740157480314965" bottom="0.78740157480314965" header="0.51181102362204722" footer="0.51181102362204722"/>
  <pageSetup paperSize="9" fitToHeight="0" orientation="landscape" r:id="rId1"/>
  <headerFooter scaleWithDoc="0">
    <oddHeader>&amp;L&amp;8&amp;KDC281EInternational Red Cross and Red Crescent Movement&amp;K000000 &amp;"Arial,Bold"I Cash in Emergencies Toolkit</oddHeader>
    <oddFooter>&amp;L&amp;"Arial,Bold"&amp;8Module 4.&amp;"Arial,Regular" Step 1. Sub-step 1. Budget template&amp;C&amp;8&amp;A&amp;R&amp;8&amp;P</oddFooter>
  </headerFooter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Details</vt:lpstr>
      <vt:lpstr>DREF Summary</vt:lpstr>
      <vt:lpstr>EA Summary</vt:lpstr>
      <vt:lpstr>'Budget Details'!Print_Area</vt:lpstr>
      <vt:lpstr>'DREF Summary'!Print_Area</vt:lpstr>
      <vt:lpstr>'EA Summary'!Print_Area</vt:lpstr>
    </vt:vector>
  </TitlesOfParts>
  <Company>IFRC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angela.eaton</dc:creator>
  <cp:lastModifiedBy>Nicole Francoeur</cp:lastModifiedBy>
  <cp:lastPrinted>2015-10-12T15:23:58Z</cp:lastPrinted>
  <dcterms:created xsi:type="dcterms:W3CDTF">2010-03-12T09:15:58Z</dcterms:created>
  <dcterms:modified xsi:type="dcterms:W3CDTF">2015-10-12T15:24:23Z</dcterms:modified>
</cp:coreProperties>
</file>