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ifrcorg-my.sharepoint.com/personal/moosa_shifaz_ifrc_org/Documents/Desktop/IFRC GVA/Standard Cash Preparedness/"/>
    </mc:Choice>
  </mc:AlternateContent>
  <xr:revisionPtr revIDLastSave="0" documentId="8_{C335AE73-9E40-4A23-86ED-959D8017B4BF}" xr6:coauthVersionLast="47" xr6:coauthVersionMax="47" xr10:uidLastSave="{00000000-0000-0000-0000-000000000000}"/>
  <bookViews>
    <workbookView xWindow="-110" yWindow="-110" windowWidth="19420" windowHeight="10300" xr2:uid="{00000000-000D-0000-FFFF-FFFF00000000}"/>
  </bookViews>
  <sheets>
    <sheet name="Self Assessment" sheetId="2" r:id="rId1"/>
    <sheet name="Visualization" sheetId="4" r:id="rId2"/>
  </sheets>
  <definedNames>
    <definedName name="_xlnm._FilterDatabase" localSheetId="0" hidden="1">'Self Assessment'!$A$4:$WVR$94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6" i="2" l="1"/>
  <c r="K18" i="2"/>
  <c r="D24" i="4" l="1"/>
  <c r="K27" i="2"/>
  <c r="K22" i="2" l="1"/>
  <c r="K77" i="2" l="1"/>
  <c r="E66" i="4" s="1"/>
  <c r="K93" i="2"/>
  <c r="D88" i="4" s="1"/>
  <c r="K89" i="2"/>
  <c r="C88" i="4" s="1"/>
  <c r="B88" i="4"/>
  <c r="K81" i="2"/>
  <c r="F66" i="4" s="1"/>
  <c r="K75" i="2"/>
  <c r="D66" i="4" s="1"/>
  <c r="K72" i="2"/>
  <c r="C66" i="4" s="1"/>
  <c r="K68" i="2"/>
  <c r="B66" i="4" s="1"/>
  <c r="K57" i="2"/>
  <c r="F45" i="4" s="1"/>
  <c r="K52" i="2"/>
  <c r="E45" i="4" s="1"/>
  <c r="K50" i="2"/>
  <c r="D45" i="4" s="1"/>
  <c r="K48" i="2"/>
  <c r="C45" i="4" s="1"/>
  <c r="K46" i="2"/>
  <c r="K41" i="2"/>
  <c r="E25" i="4" s="1"/>
  <c r="K38" i="2"/>
  <c r="D25" i="4" s="1"/>
  <c r="K29" i="2"/>
  <c r="C25" i="4" s="1"/>
  <c r="K15" i="2"/>
  <c r="F5" i="4"/>
  <c r="F106" i="4"/>
  <c r="E106" i="4"/>
  <c r="D106" i="4"/>
  <c r="C106" i="4"/>
  <c r="B106" i="4"/>
  <c r="B87" i="4"/>
  <c r="D87" i="4"/>
  <c r="C87" i="4"/>
  <c r="F65" i="4"/>
  <c r="B65" i="4"/>
  <c r="C65" i="4"/>
  <c r="E65" i="4"/>
  <c r="D65" i="4"/>
  <c r="D44" i="4"/>
  <c r="E44" i="4"/>
  <c r="F44" i="4"/>
  <c r="B44" i="4"/>
  <c r="C44" i="4"/>
  <c r="E24" i="4"/>
  <c r="C24" i="4"/>
  <c r="B24" i="4"/>
  <c r="K11" i="2"/>
  <c r="C5" i="4" s="1"/>
  <c r="B5" i="4"/>
  <c r="B25" i="4"/>
  <c r="B45" i="4" l="1"/>
  <c r="E5" i="4"/>
  <c r="D5" i="4"/>
  <c r="K3" i="2"/>
  <c r="K25" i="2"/>
  <c r="K44" i="2"/>
  <c r="D107" i="4" s="1"/>
  <c r="K66" i="2"/>
  <c r="E107" i="4" s="1"/>
  <c r="K84" i="2"/>
  <c r="F107" i="4" s="1"/>
  <c r="F2" i="2" l="1"/>
  <c r="D2" i="2" s="1"/>
  <c r="B107" i="4"/>
  <c r="C10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tc={FF015E6F-5DDA-4E11-AF5F-68FE623CF9BB}</author>
    <author>tc={24B6D729-A047-4A5D-8211-E6CA228935D6}</author>
    <author>tc={8E25D52C-F8A0-4333-8462-17E6C06F7991}</author>
    <author>tc={0C275B89-D82F-4C45-BAC6-7C4567895925}</author>
    <author>tc={2B5C9834-73EB-4E06-B571-1BEC3BE6D796}</author>
    <author>tc={321A8B93-D600-495A-B95A-D08BA8FE840B}</author>
    <author>tc={038F6B1E-37E0-4918-901E-1FAD8BA20103}</author>
    <author>tc={59958C7C-094C-4C16-B3DE-44272E4E642E}</author>
    <author>tc={5FAB0CD4-A206-4EFA-A12F-C96BA6B66B78}</author>
    <author>tc={0BA2E6CD-7DF6-4594-BBAC-F3D9C2B2C624}</author>
  </authors>
  <commentList>
    <comment ref="I5" authorId="0" shapeId="0" xr:uid="{D3512048-654E-4A93-AFE8-B9EA82B65A9D}">
      <text>
        <r>
          <rPr>
            <b/>
            <sz val="9"/>
            <color indexed="81"/>
            <rFont val="Tahoma"/>
            <family val="2"/>
          </rPr>
          <t>User:</t>
        </r>
        <r>
          <rPr>
            <sz val="9"/>
            <color indexed="81"/>
            <rFont val="Tahoma"/>
            <family val="2"/>
          </rPr>
          <t xml:space="preserve">
FP? OM?</t>
        </r>
      </text>
    </comment>
    <comment ref="I6" authorId="1" shapeId="0" xr:uid="{FF015E6F-5DDA-4E11-AF5F-68FE623CF9BB}">
      <text>
        <t>[Threaded comment]
Your version of Excel allows you to read this threaded comment; however, any edits to it will get removed if the file is opened in a newer version of Excel. Learn more: https://go.microsoft.com/fwlink/?linkid=870924
Comment:
    expliquer l'implication de l'haute direction de la SN dans le cluster</t>
      </text>
    </comment>
    <comment ref="J11" authorId="2" shapeId="0" xr:uid="{24B6D729-A047-4A5D-8211-E6CA228935D6}">
      <text>
        <t>[Threaded comment]
Your version of Excel allows you to read this threaded comment; however, any edits to it will get removed if the file is opened in a newer version of Excel. Learn more: https://go.microsoft.com/fwlink/?linkid=870924
Comment:
    Revoir avec OD pour mieux comprendre</t>
      </text>
    </comment>
    <comment ref="J12" authorId="3" shapeId="0" xr:uid="{8E25D52C-F8A0-4333-8462-17E6C06F7991}">
      <text>
        <t>[Threaded comment]
Your version of Excel allows you to read this threaded comment; however, any edits to it will get removed if the file is opened in a newer version of Excel. Learn more: https://go.microsoft.com/fwlink/?linkid=870924
Comment:
    Toutes les branches ou quelles sont le prioritaires pour ce renforcement des capacités?</t>
      </text>
    </comment>
    <comment ref="I13" authorId="4" shapeId="0" xr:uid="{0C275B89-D82F-4C45-BAC6-7C4567895925}">
      <text>
        <t>[Threaded comment]
Your version of Excel allows you to read this threaded comment; however, any edits to it will get removed if the file is opened in a newer version of Excel. Learn more: https://go.microsoft.com/fwlink/?linkid=870924
Comment:
    Formation et suivi?</t>
      </text>
    </comment>
    <comment ref="J13" authorId="5" shapeId="0" xr:uid="{2B5C9834-73EB-4E06-B571-1BEC3BE6D796}">
      <text>
        <t>[Threaded comment]
Your version of Excel allows you to read this threaded comment; however, any edits to it will get removed if the file is opened in a newer version of Excel. Learn more: https://go.microsoft.com/fwlink/?linkid=870924
Comment:
    penser aussi aux besoins du siege pour mieux soutenir les branches</t>
      </text>
    </comment>
    <comment ref="J14" authorId="6" shapeId="0" xr:uid="{321A8B93-D600-495A-B95A-D08BA8FE840B}">
      <text>
        <t>[Threaded comment]
Your version of Excel allows you to read this threaded comment; however, any edits to it will get removed if the file is opened in a newer version of Excel. Learn more: https://go.microsoft.com/fwlink/?linkid=870924
Comment:
    passation progressive du role de PF cash à la CV Préparation à la réponse</t>
      </text>
    </comment>
    <comment ref="I16" authorId="7" shapeId="0" xr:uid="{038F6B1E-37E0-4918-901E-1FAD8BA20103}">
      <text>
        <t>[Threaded comment]
Your version of Excel allows you to read this threaded comment; however, any edits to it will get removed if the file is opened in a newer version of Excel. Learn more: https://go.microsoft.com/fwlink/?linkid=870924
Comment:
    la présente auto-évaluation est la premiere</t>
      </text>
    </comment>
    <comment ref="J18" authorId="8" shapeId="0" xr:uid="{59958C7C-094C-4C16-B3DE-44272E4E642E}">
      <text>
        <t>[Threaded comment]
Your version of Excel allows you to read this threaded comment; however, any edits to it will get removed if the file is opened in a newer version of Excel. Learn more: https://go.microsoft.com/fwlink/?linkid=870924
Comment:
    au PER?</t>
      </text>
    </comment>
    <comment ref="I19" authorId="9" shapeId="0" xr:uid="{5FAB0CD4-A206-4EFA-A12F-C96BA6B66B78}">
      <text>
        <t>[Threaded comment]
Your version of Excel allows you to read this threaded comment; however, any edits to it will get removed if the file is opened in a newer version of Excel. Learn more: https://go.microsoft.com/fwlink/?linkid=870924
Comment:
    PC Antsinanana serait une preuve dans le point precedent.
Plusieurs plans de réponse avec CVA en 2020 (covid-FICR, inondations-CRA)
"Plan de réponse existant mais non contextualisé"?</t>
      </text>
    </comment>
    <comment ref="J21" authorId="10" shapeId="0" xr:uid="{0BA2E6CD-7DF6-4594-BBAC-F3D9C2B2C624}">
      <text>
        <t>[Threaded comment]
Your version of Excel allows you to read this threaded comment; however, any edits to it will get removed if the file is opened in a newer version of Excel. Learn more: https://go.microsoft.com/fwlink/?linkid=870924
Comment:
    "soutien des partenaires sur la CVA"?</t>
      </text>
    </comment>
    <comment ref="I28" authorId="0" shapeId="0" xr:uid="{176979C6-554D-4C69-9654-711E0AAC3F65}">
      <text>
        <r>
          <rPr>
            <b/>
            <sz val="9"/>
            <color indexed="81"/>
            <rFont val="Tahoma"/>
            <family val="2"/>
          </rPr>
          <t>User:</t>
        </r>
        <r>
          <rPr>
            <sz val="9"/>
            <color indexed="81"/>
            <rFont val="Tahoma"/>
            <family val="2"/>
          </rPr>
          <t xml:space="preserve">
Termes de reference?</t>
        </r>
      </text>
    </comment>
    <comment ref="J28" authorId="0" shapeId="0" xr:uid="{9367EEF5-6F5E-4F2B-9578-42B519BF4419}">
      <text>
        <r>
          <rPr>
            <b/>
            <sz val="9"/>
            <color indexed="81"/>
            <rFont val="Tahoma"/>
            <family val="2"/>
          </rPr>
          <t>User:</t>
        </r>
        <r>
          <rPr>
            <sz val="9"/>
            <color indexed="81"/>
            <rFont val="Tahoma"/>
            <family val="2"/>
          </rPr>
          <t xml:space="preserve">
DEVELOPPER SOP?</t>
        </r>
      </text>
    </comment>
    <comment ref="I31" authorId="0" shapeId="0" xr:uid="{03D905C1-2DBC-4082-8536-388B5FEBE92A}">
      <text>
        <r>
          <rPr>
            <b/>
            <sz val="9"/>
            <color indexed="81"/>
            <rFont val="Tahoma"/>
            <family val="2"/>
          </rPr>
          <t>User:</t>
        </r>
        <r>
          <rPr>
            <sz val="9"/>
            <color indexed="81"/>
            <rFont val="Tahoma"/>
            <family val="2"/>
          </rPr>
          <t xml:space="preserve">
le logiciel permet de designer entrées comme CVA?</t>
        </r>
      </text>
    </comment>
    <comment ref="I34" authorId="0" shapeId="0" xr:uid="{DCD9BCBE-03DD-4AFE-8ECA-A121AB663513}">
      <text>
        <r>
          <rPr>
            <b/>
            <sz val="9"/>
            <color indexed="81"/>
            <rFont val="Tahoma"/>
            <family val="2"/>
          </rPr>
          <t>User:</t>
        </r>
        <r>
          <rPr>
            <sz val="9"/>
            <color indexed="81"/>
            <rFont val="Tahoma"/>
            <family val="2"/>
          </rPr>
          <t xml:space="preserve">
Disponible?</t>
        </r>
      </text>
    </comment>
  </commentList>
</comments>
</file>

<file path=xl/sharedStrings.xml><?xml version="1.0" encoding="utf-8"?>
<sst xmlns="http://schemas.openxmlformats.org/spreadsheetml/2006/main" count="358" uniqueCount="308">
  <si>
    <t>Select from list</t>
  </si>
  <si>
    <t>Low</t>
  </si>
  <si>
    <t>#</t>
  </si>
  <si>
    <t>Score</t>
  </si>
  <si>
    <t>Component</t>
  </si>
  <si>
    <t>Domain</t>
  </si>
  <si>
    <t>Vision and Strategy</t>
  </si>
  <si>
    <t xml:space="preserve">1.1.c. Vision </t>
  </si>
  <si>
    <t>Organisational Structure</t>
  </si>
  <si>
    <t>CVAP Capacity Assessment and Gap Analysis</t>
  </si>
  <si>
    <t>Operational Plans and CVAP Plan of Action</t>
  </si>
  <si>
    <t>Leadership-led advocacy and communication</t>
  </si>
  <si>
    <t>.</t>
  </si>
  <si>
    <t xml:space="preserve">3.5.a. HR CVA scale up capacity </t>
  </si>
  <si>
    <t>Relevant HR staff have limited skills and capacity to support CVA scale up. They operate on an ad-hoc basis and rely on external support.</t>
  </si>
  <si>
    <t>All relevant HR staff have the capacity and skills to support CVA scale up in response to a range of crises and humanitarian needs across sectors in line with good practice.</t>
  </si>
  <si>
    <t xml:space="preserve">3.5.b. Finance and cash flow CVA scale up capacity </t>
  </si>
  <si>
    <t>Relevant finance staff have limited skills and capacity to support CVA finance and cash flow for CVA scale up. They operate on an ad-hoc basis and rely on external support.</t>
  </si>
  <si>
    <t>All relevant finance and cash flow staff have the capacity and skills to support CVA scale up in response to a range of crises and humanitarian needs across sectors in line with good practice.</t>
  </si>
  <si>
    <t>4.2.b. Movement coordination</t>
  </si>
  <si>
    <t>5.1.</t>
  </si>
  <si>
    <t xml:space="preserve">At least half of the relevant HR staff have the skills and capacity to support CVA scale up. 
HR capacity is available across the programme cycle for recruitment and retention of CVA experts in response to an emergency. </t>
  </si>
  <si>
    <t>At least half of the relevant finance staff have the skills and capacity to support CVA finance and cash flow for scale up in line with good practice. 
Finance capacity is available across the programme cycle in response respond to an emergency.</t>
  </si>
  <si>
    <t>NS coordination between NHQ and other RCRC actors is unclear.  CVA FP and technical CWG support Movement coordination is non-existent or ad-hoc and/or relies on external support. The NS does not participate in Movement global CVA strategic and operational coordination.</t>
  </si>
  <si>
    <t>NS coordination between NHQ and other RCRC actors have been identified and are reflected in CVA SOPs. CVA FP and technical CWG are not yet in a position to ensure coordination between all relevant departments and between NHQ and branches in response to an emergency. The NS participates minimally in Movement global CVA strategic and operational coordination.</t>
  </si>
  <si>
    <t>NS NHQ and other RCRC actors coordination processes have been documented and included in CVA SOPs.  All relevant staff are familiar with coordination mechanisms.  The CVA FP and technical CWG are fully engaged and able to ensure effective coordination in response to a range of crises and humanitarian needs across sectors. The NS fully participates in Movement global CVA strategic and operational coordination mechanisms and discussions and contributes to agenda setting, experience sharing, case study dissemination and best practice.</t>
  </si>
  <si>
    <t>Maximum a NS can achieve</t>
  </si>
  <si>
    <t>Current score</t>
  </si>
  <si>
    <t>Area</t>
  </si>
  <si>
    <t>Areas 1</t>
  </si>
  <si>
    <t>LEADERSHIP COMMITMENT</t>
  </si>
  <si>
    <t>PROCESSES, SYSTEMS AND TOOLS</t>
  </si>
  <si>
    <t>FINANCIAL AND HUMAN RESOURCES AND CAPACITIES</t>
  </si>
  <si>
    <t>Area 2</t>
  </si>
  <si>
    <t>Area 3</t>
  </si>
  <si>
    <t>Area 4</t>
  </si>
  <si>
    <t>COMMUNITY ENGAGEMENT AND ACCOUNTABILITY, COORDINATION AND PARTNERSHIPS</t>
  </si>
  <si>
    <t>TEST, LEARN AND IMPROVE</t>
  </si>
  <si>
    <t>Area 5</t>
  </si>
  <si>
    <t>Evidence</t>
  </si>
  <si>
    <t>Comments</t>
  </si>
  <si>
    <t>Area Score</t>
  </si>
  <si>
    <t>Component Score</t>
  </si>
  <si>
    <t xml:space="preserve">Cash Organizational Capacity Level </t>
  </si>
  <si>
    <t>Date of self assessment 19/04/2021</t>
  </si>
  <si>
    <t>Vision et stratégie</t>
  </si>
  <si>
    <t>1.1.a. Le conseil d'administration</t>
  </si>
  <si>
    <t>Le conseil d'administration ne soutient pas activement la CVA en tant que modalité</t>
  </si>
  <si>
    <t>Activités</t>
  </si>
  <si>
    <t>Preuves</t>
  </si>
  <si>
    <t>1.1.b. Haute direction</t>
  </si>
  <si>
    <t xml:space="preserve">La haute direction soutient généralement la CVA en tant que modalité mais reste désengagée de toute mise en œuvre </t>
  </si>
  <si>
    <t>Il n'y a pas de vision sur ce que l'organisation veut réaliser en termes de CVA</t>
  </si>
  <si>
    <t xml:space="preserve">La direction a une idée de la place de la CVA au sein de l'organisation et de sa stratégie et de ce que l'organisation veut réaliser à court, moyen et long terme (son ambition CVA). Cette idée n'est reprise dans aucun document et n'est pas largement connue au sein de la NS. </t>
  </si>
  <si>
    <t>Le NS a une vision claire de la place de la CVA au sein de l'organisation et de sa stratégie et de ce que l'organisation veut réaliser à court, moyen et long terme - son ambition CVA. Cette vision est consignée dans un document de position de la CVA, un document stratégique ou un document similaire.</t>
  </si>
  <si>
    <t>La vision du NS pour la CVA fait du NS un acteur crédible et responsable pour la CVA dans le pays et le partenaire de choix pour un certain nombre de parties prenantes.</t>
  </si>
  <si>
    <t>1.1.d. Plans stratégiques</t>
  </si>
  <si>
    <t>La CVA n'est pas incluse dans aucun plan stratégique à aucun niveau organisationnel</t>
  </si>
  <si>
    <t>La CVA n'est incluse que dans un ou quelques plans stratégiques de branche, l'intégration dans toute l'organisation étant en cours</t>
  </si>
  <si>
    <t>La CVA est pleinement intégrée dans les plans stratégiques de l'organisation en tant que modalité reconnue et force stratégique de l'organisation</t>
  </si>
  <si>
    <t>1er domaine de préparation de la CVA : engagement et leadership.</t>
  </si>
  <si>
    <t>Dimension</t>
  </si>
  <si>
    <t>Domaine</t>
  </si>
  <si>
    <t>Structure organisationnelle</t>
  </si>
  <si>
    <t xml:space="preserve">1.2.a. Gestion du changement </t>
  </si>
  <si>
    <t xml:space="preserve">La direction et les cadres supérieurs ne s'engagent pas activement dans un processus de changement visant à développer la capacité organisationnelle de la CVA. </t>
  </si>
  <si>
    <t>La direction et les cadres supérieurs dirigent le processus de changement de manière à rendre le NS crédible, à en faire un acteur crédible et responsable de la CVA dans le pays et à en faire le partenaire de choix pour un certain nombre de parties prenantes.</t>
  </si>
  <si>
    <t xml:space="preserve">La direction et les cadres supérieurs soutiennent le processus de changement afin de développer la capacité organisationnelle de la CVA. 
L'organisation soutient certains changements dans tous les départements/fonctions concernés, afin d'institutionnaliser la CVA.
</t>
  </si>
  <si>
    <t xml:space="preserve">La direction et les cadres supérieurs dirigent le processus de changement afin de développer la capacité organisationnelle de la CVA. 
La NS met en œuvre des plans d'action complets de préparation pour institutionnaliser la CVA
</t>
  </si>
  <si>
    <t>1.2.b. Soutien du siège aux branches pour la préparation à la CVA</t>
  </si>
  <si>
    <t>Le soutien du siège aux branches pour renforcer les capacités en CVA, institutionnaliser la CVA ou rassembler les connaissances est ponctuel et/ou dépend d'un soutien externe</t>
  </si>
  <si>
    <t xml:space="preserve">Le siège est très favorable aux branches en ce qui concerne la préparation à la CVA, en accord avec les pistes de préparation à la CVA du Mouvement. </t>
  </si>
  <si>
    <t>1.2.c. Soutien du siège aux branches pour la mise en œuvre de la CVA</t>
  </si>
  <si>
    <t>Le soutien du siège aux branches lors de la mise en œuvre de la CVA est ponctuel et/ou repose sur un soutien externe.</t>
  </si>
  <si>
    <t>Le siège fournit un soutien systématique aux branches pendant la mise en œuvre de la CVA et des ressources techniques et financières sont en place au niveau des branches pour assurer la mise en œuvre de la CVA</t>
  </si>
  <si>
    <t>1.2.d. Point focal CVA et Groupe de Travail Technique</t>
  </si>
  <si>
    <t>Aucun PF CVA n'est nommé ou le PF CVA a un autre rôle à plein temps. Aucun GT technique n'a été créé / ou il a été créé mais n'est pas actif.</t>
  </si>
  <si>
    <t xml:space="preserve">Le poste du PFCVA est entièrement financé et est consacré à l'institutionnalisation de la CVA.
Un GT technique a été mis en place 
Le GT se réunit régulièrement, assure le suivi du programme et veille à ce que le personnel concerné soit engagé dans les activités requises
</t>
  </si>
  <si>
    <t xml:space="preserve">Le PF CVA est un membre du personnel dédié à la gestion de la CVA. 
Le GT se réunit régulièrement et joue un rôle clé en veillant à ce que la CVA soit intégrée dans tous les ministères. 
L'institutionnalisation et la capacité autour de la CVA sont financièrement viables. 
</t>
  </si>
  <si>
    <t>Évaluation des capacités en CVA</t>
  </si>
  <si>
    <t>1.3.a Évaluation des capacités</t>
  </si>
  <si>
    <t>Aucune évaluation de la capacité en CVA n'a été effectuée / une évaluation de la capacité en CVA a été effectuée mais le NS n'a pas de vue d'ensemble de ses lacunes en matière de capacité CVA.</t>
  </si>
  <si>
    <t>Une évaluation des capacités en CVA a été réalisée sous la supervision du personnel du NS occupant des postes de décision. 
Les résultats de l'analyse des lacunes CVA ont été présentés à la direction des NS et des ressources financières et humaines ont été identifiées pour agir.</t>
  </si>
  <si>
    <t>Une évaluation des capacités en CVA a été réalisée sous la supervision du personnel du NS occupant des postes de décision et est approuvée par la direction du NS. 
Le processus d’évaluation de la capacité en CVA est répété à intervalles réguliers à des fins de prise de décision et d'allocation des ressources.</t>
  </si>
  <si>
    <t>Plans opérationnels</t>
  </si>
  <si>
    <t xml:space="preserve">1.4.a. Plans de préparation / contingence / PER </t>
  </si>
  <si>
    <t>La CVA n'est pas incluse en tant que modalité d'option de réponse dans les plans de préparation, de contingence et de PER des SN au même niveau que les prestations en nature et les services.</t>
  </si>
  <si>
    <t>La CVA est incluse comme une modalité d'option de réponse dans les plans de préparation, d'urgence et de PRE des SN au même niveau que la fourniture de services et de biens en nature le cas échéant, mais avec peu de détails.
Les plans sont donc insuffisants pour conduire les décisions opérationnelles sur la mise en œuvre de la CVA.</t>
  </si>
  <si>
    <t>La CVA est pleinement intégrée dans les plans de préparation, d'urgence et de PER des SN au même niveau que les prestations en nature et les services, avec des informations complètes sur les détails de l'aide à fournir (qui cibler, comment cibler, conseils sur la valeur de transfert, fréquence des transferts, mécanisme de livraison, etc. Les plans opérationnels tiennent compte de l'AVC dans plus d'un secteur.</t>
  </si>
  <si>
    <t>1.4.b. Plans de réponse et/ou de relèvement</t>
  </si>
  <si>
    <t>La CVA n'est pas incluse dans les plans de réponse et/ou de relèvement au même titre que les prestations en nature et les services.</t>
  </si>
  <si>
    <t>La CVA n'est incluse que dans un ou quelques plans de réponse et/ou de relèvement des branches, au même niveau que la fourniture de services et de biens en nature. L'intégration dans l'ensemble de l'organisation est en cours.</t>
  </si>
  <si>
    <t>La CVA est pleinement intégrée dans les plans opérationnels de l'organisation en tant que modalité reconnue. Les plans opérationnels tiennent compte de la CVA tant dans le domaine de la réponse et du relèvement.</t>
  </si>
  <si>
    <t>1.4.c. Plan d'action pluriannuel budgétisé de CVA</t>
  </si>
  <si>
    <t>Il n'existe pas de plan d'action chiffré spécifique à la préparation à la CVA.</t>
  </si>
  <si>
    <t>Un plan d'action pluriannuel chiffré de préparation à la CVA a été élaboré pour au moins deux ans et est en cours d'exécution.</t>
  </si>
  <si>
    <t>Un plan d'action pluriannuel chiffré de préparation à la CVA a été élaboré et la SN mettent régulièrement à jour le plan d'action pour refléter les progrès réalisés.</t>
  </si>
  <si>
    <t>1.4.d. Disponibilité d'un financement sur deux ans pour la préparation à la CVA</t>
  </si>
  <si>
    <t>La disponibilité des fonds spécifiques à la préparation de la CVA est ad hoc et/ou dépend d'un soutien externe.</t>
  </si>
  <si>
    <t>Au moins la moitié du financement du plan d'action de deux ans pour la préparation de la CVA est disponible.
Le NS recherche activement des possibilités de financement supplémentaires pour assurer la continuité du plan d'action de préparation à la CVA.</t>
  </si>
  <si>
    <t xml:space="preserve">Il existe un plan d'action de deux ans entièrement financés pour la préparation de la CVA. 
La continuité du financement des plans d'action de préparation de la CVA est assurée en temps utile et s'appuie sur les succès des plans d'action précédents.
</t>
  </si>
  <si>
    <t>Plaidoyer mené par le leadership</t>
  </si>
  <si>
    <t xml:space="preserve"> 1.5.a. Plaidoyer et communication internes</t>
  </si>
  <si>
    <t xml:space="preserve">Le plaidoyer interne de la CVA est ad hoc et/ou repose sur un soutien externe. La NS n'est pas en mesure de promouvoir la CVA en interne.
Il n'y a pas de stratégie de communication de la CVA pour assurer la cohérence des messages en interne.
</t>
  </si>
  <si>
    <t xml:space="preserve">Sous la supervision de la direction de la NS, une stratégie de plaidoyer interne a été développée et la CVA est promue en interne.
Une stratégie de communication de la CVA visant à soutenir la cohérence des messages est en cours d'élaboration.
</t>
  </si>
  <si>
    <t xml:space="preserve">Conformément à la stratégie et au plan de promotion interne, la NS a la capacité de promouvoir la CVA en interne.
Une stratégie de communication de la CVA visant à soutenir la cohérence des messages est en place et connue de la plupart du personnel de la NS.
</t>
  </si>
  <si>
    <t>1.5.b. Plaidoyer et communication externes</t>
  </si>
  <si>
    <t xml:space="preserve">Le plaidoyer externe de la CVA est ad hoc et/ou repose sur un soutien externe. La NS n'est pas en mesure de promouvoir la CVA à l'extérieur.
Il n'existe pas de stratégie de communication de la CVA pour transmettre des messages cohérents aux parties prenantes externes.
</t>
  </si>
  <si>
    <t xml:space="preserve">Sous la supervision de la direction de la NS, un 
La stratégie de plaidoyer externe de la CVA est en place.
La direction de la NS est en mesure d'entreprendre des actions de sensibilisation auprès des parties prenantes externes si nécessaire.
Il existe une stratégie de communication de la CVA pour soutenir un message cohérent à toutes les parties prenantes et elle est utilisée de manière cohérente pour la plupart des parties prenantes concernées.
</t>
  </si>
  <si>
    <t xml:space="preserve">Conformément à la stratégie et au plan de défense externe de la CVA, la NS a la capacité de jouer un rôle de champion de la CVA et de défendre la CVA auprès des différentes parties prenantes.
Une stratégie de communication de la CVA est en place pour soutenir la diffusion de messages cohérents à toutes les parties prenantes et la NS communique de manière cohérente avec toutes les parties prenantes concernées.
</t>
  </si>
  <si>
    <t xml:space="preserve">La stratégie de plaidoyer externe de la NS pour la CVA est connue et respectée par les parties prenantes de la CVA dans le pays et galvanise les autres parties prenantes de la CVA à l'action. </t>
  </si>
  <si>
    <t>DOMAINE 2 - PROCESSUS, SYSTÈMES ET OUTILS</t>
  </si>
  <si>
    <t>Rôles et responsabilités</t>
  </si>
  <si>
    <t>2.1.a. Rôles et responsabilités</t>
  </si>
  <si>
    <t>Les rôles des différents services pour la mise en œuvre efficace de la CVA sont clairs.
Il existe des procédures opérationnelles standard spécifiques à la CVA qui définissent la séparation des tâches entre les départements de la NS. Les procédures opérationnelles standard sont couramment utilisées.</t>
  </si>
  <si>
    <t xml:space="preserve">Les rôles et responsabilités de chaque département à tous les niveaux (siège et directions générales) sont clairs et repris dans les procédures opérationnelles standard spécifiques à la CVA, qui définissent la séparation des tâches.  Les procédures opérationnelles standard sont régulièrement utilisées et mises à jour.
Un exercice RACI a été mené et est en cours d'utilisation. </t>
  </si>
  <si>
    <t xml:space="preserve">Intégration de la CVA dans les systèmes </t>
  </si>
  <si>
    <t>2.2.a. Systèmes financiers</t>
  </si>
  <si>
    <t xml:space="preserve">Les systèmes financiers de la NS ne permettent pas de livrer la CVA en réponse aux besoins humanitaires dans un délai de 8 semaines.
Il n'y a pas de clarté sur le processus d'approbation de l'AVC, notamment sur les niveaux d'ancienneté requis pour autoriser certains montants.
Les systèmes financiers de la CVA sont ad hoc et/ou dépendent d'un soutien extérieur.
</t>
  </si>
  <si>
    <t xml:space="preserve">Les systèmes financiers de la NS permettent la livraison de CVA en réponse aux besoins humanitaires dans un délai de 8 semaines. 
Les procédures de signature et les niveaux d'approbation sont clairs.
Les processus financiers sont clairement documentés mais ne sont pas largement connus et ne sont pas toujours suivis.
</t>
  </si>
  <si>
    <t xml:space="preserve">Les systèmes financiers de la NS permettent la fourniture de CVA en réponse à une série d'urgences et de besoins humanitaires dans différents secteurs. 
Les systèmes, processus et instruments sont examinés et mis à niveau afin de garantir le bon fonctionnement et l'efficacité du système, qui est régulièrement mis à jour.
Le système financier en place est approprié pour répondre à une série d'urgences et de besoins humanitaires dans tous les secteurs
</t>
  </si>
  <si>
    <t>2.2.b. Systèmes de comptabilité</t>
  </si>
  <si>
    <t>Le système comptable ne permet pas de désigner des écritures comme "aide CVA" ou est ad hoc et/ou dépend d'un soutien externe.</t>
  </si>
  <si>
    <t>Le système comptable permet en partie de désigner toute entrée comme "assistance CVA" et d'en assurer le suivi, et d'autres améliorations sont en cours.</t>
  </si>
  <si>
    <t>Le système de comptabilité permet de désigner des entrées comme "aide CVA" et de faire un suivi désagrégé par type de CVA, par projet, etc. et est régulièrement mis à jour. Le système comptable en place est approprié pour répondre à une série d'urgences et de besoins humanitaires dans tous les secteurs.</t>
  </si>
  <si>
    <t xml:space="preserve">2.2.c. Systèmes de mobilisation des ressources financières </t>
  </si>
  <si>
    <t>Les systèmes de financement de réserve et de reconstitution pour une mise en œuvre rapide de la CVA en réponse à une urgence ne sont pas en place / ou sont ad hoc et / ou dépendent d'un soutien extérieur.</t>
  </si>
  <si>
    <t xml:space="preserve">Il existe des systèmes de financement de réserve et de réapprovisionnement pour la mise en œuvre rapide de la CVA en réponse à une situation d'urgence.
Les systèmes de mobilisation des ressources financières de la NS sont en place pour attirer des fonds de reconstitution pour la CVA. 
Les systèmes de mobilisation des ressources financières des NS tiennent partiellement compte des attitudes et des exigences des donateurs en matière d'AVC.
</t>
  </si>
  <si>
    <t xml:space="preserve">Les fonds de réserve et de reconstitution comprennent un ensemble complet d'accords et de systèmes pour la mise en œuvre rapide de la CVA en réponse à une série d'urgences et de besoins humanitaires dans tous les secteurs.
Les systèmes de mobilisation des ressources financières de la NS ont réussi à attirer des fonds de reconstitution pour la CVA.
Les systèmes de mobilisation des ressources financières de la NS suivent les attitudes et les exigences des donateurs en matière de CVA.
</t>
  </si>
  <si>
    <t>2.2.d. Logistique et systèmes d'approvisionnement</t>
  </si>
  <si>
    <t>Les systèmes de logistique et d'approvisionnement ne tiennent pas ou peu compte des spécificités de la CVA et sont ad hoc et/ou dépendent d'un soutien extérieur.</t>
  </si>
  <si>
    <t>Des systèmes de logistique et d'approvisionnement sont en place pour soutenir les évaluations de marché, la passation de marchés et la livraison d'CVA afin de répondre à une situation d'urgence.</t>
  </si>
  <si>
    <t>Les systèmes de logistique et d'approvisionnement destinés à soutenir les évaluations de marché, la passation de marchés et la fourniture d'AVC sont pleinement fonctionnels et capables de répondre à toute une série d'urgences et de besoins humanitaires dans tous les secteurs. 
Les systèmes de logistique et d'approvisionnement permettent une livraison rapide et à l'échelle de la CVA et sont régulièrement mis à jour.</t>
  </si>
  <si>
    <t>2.2.e. Systèmes de RH</t>
  </si>
  <si>
    <t>Les systèmes de ressources humaines pour le recrutement et la rétention du personnel ayant une expertise en matière de CVA sont ad hoc et/ou dépendent d'un soutien externe et ne répondent pas aux besoins de montée en puissance.</t>
  </si>
  <si>
    <t xml:space="preserve">Des systèmes de ressources humaines pour le recrutement et le maintien du personnel ayant une expertise en matière de CVA sont en place et peuvent identifier, déployer et maintenir une capacité de pointe en matière de CVA.
Les systèmes de RH comprennent une cartographie actualisée du personnel ayant des compétences CVA.
</t>
  </si>
  <si>
    <t>Des systèmes de RH pour le recrutement et la rétention du personnel ayant une expertise CVA sont en place et peuvent identifier, déployer et maintenir une capacité de pointe CVA en temps utile pour une série d'urgences et de besoins humanitaires dans tous les secteurs. 
Les systèmes de RH comprennent une cartographie du personnel ayant des compétences et des aptitudes CVA.
La rétention du personnel ayant une expertise en matière de CVA est favorisée par le développement des compétences et par des régimes de rémunération appropriés.</t>
  </si>
  <si>
    <t>2.2.f. Mécanismes de mise en œuvre</t>
  </si>
  <si>
    <t>Les mécanismes potentiels de fourniture d'VCA n'ont pas été identifiés ou sont ad hoc et/ou dépendent d'un soutien extérieur.</t>
  </si>
  <si>
    <t xml:space="preserve">Les mécanismes de fourniture d' VCA appropriés pour chaque contexte ont été identifiés et cartographiés.
Le ou les tiers ou prestataires de services financiers (FSP) les plus appropriés ont été identifiés.
Des accords préalables sont partiellement en cours. 
</t>
  </si>
  <si>
    <t xml:space="preserve">Les mécanismes de fourniture d' VCA appropriés pour une série d'urgences et de besoins humanitaires à travers les secteurs sont cartographiés et utilisés. 
Des accords préalables sont en place avec les tiers ou les prestataires de services financiers (PSF) les plus appropriés.
Les tiers et les PSF sont régulièrement examinés (chaque année ou tous les deux ans).
</t>
  </si>
  <si>
    <t xml:space="preserve">2.2.g. Systèmes de gestion de l'information
</t>
  </si>
  <si>
    <t>Les systèmes de gestion de l'information liés à la CVA sont ad hoc et/ou dépendent d'un soutien externe et ne répondent pas aux besoins de préparation et de mise en œuvre de la CVA.</t>
  </si>
  <si>
    <t xml:space="preserve">Les systèmes de gestion des informations relatives à la CVA sont en place et répondent en partie aux besoins de préparation et de mise en œuvre de la CVA. 
Le personnel de la SN peut accéder aux informations spécifiques à la CVA lors de la conception et de la mise en œuvre d'une intervention d'urgence.
</t>
  </si>
  <si>
    <t xml:space="preserve">Les systèmes de gestion des informations relatives à la CVA sont en place et répondent pleinement aux besoins de préparation et de mise en œuvre de la CVA. 
Le personnel de la SN peut accéder aux informations spécifiques à la CVA lors de la conception et de la mise en œuvre pour une série d'urgences et de besoins humanitaires dans différents secteurs.
Les systèmes de gestion de l'information intègrent régulièrement des informations spécifiques à la CVA.
</t>
  </si>
  <si>
    <t>2.2.h. Gestion des connaissances</t>
  </si>
  <si>
    <t>La gestion des connaissances sur l'AVC est ad hoc et/ou dépend d'un soutien externe.</t>
  </si>
  <si>
    <t xml:space="preserve">Un processus/plateforme pour la saisie, le transfert et l'application des connaissances est utilisé et comprend la collecte de l'expérience de mise en œuvre de la CVA par la NS ainsi que les meilleures pratiques externes de mise en œuvre de la CVA.
L'accent est clairement mis sur l'apprentissage de l'AVC, mais les connaissances ne sont que partiellement saisies.
</t>
  </si>
  <si>
    <t xml:space="preserve">Il existe un processus permettant de saisir systématiquement les connaissances sur l'AVC, notamment par la saisie de normes et d'approches communes à partir de dépôts externes. 
Il existe un processus et une plateforme systématiques pour transférer les connaissances sur la CVA, en interne et en externe, y compris vers des dépôts externes. Un processus est en place pour assurer l'application et la diffusion des connaissances nouvellement acquises sur la CVA en réponse à une série d'urgences et de besoins humanitaires à travers les secteurs.
</t>
  </si>
  <si>
    <t xml:space="preserve">Infrastructure, équipement et technologie </t>
  </si>
  <si>
    <t>2.3.a. Infrastructures et équipements techniques</t>
  </si>
  <si>
    <t xml:space="preserve">Les infrastructures et équipements techniques ne permettent pas - ou seulement partiellement - la mise en œuvre de la CVA et leur utilisation est ad hoc et/ou dépend d'un soutien extérieur.
La mise à niveau n'est pas envisagée. 
</t>
  </si>
  <si>
    <t>Les infrastructures et les équipements techniques permettent en partie la mise en œuvre de la CVA en réponse à une situation d'urgence, et d'autres mises à niveau sont en cours.
L'accent est clairement mis sur l'amélioration de l'infrastructure technique de la CVA, mais cette amélioration n'est que partiellement réalisée.</t>
  </si>
  <si>
    <t>Les infrastructures et les équipements techniques soutiennent et permettent la mise en œuvre de la CVA en réponse à une série d'urgences et de besoins humanitaires dans tous les secteurs.
Ceux-ci sont régulièrement examinés afin d'identifier les besoins d'investissement supplémentaires conformément aux meilleures pratiques.</t>
  </si>
  <si>
    <t xml:space="preserve">2.3.b. Outils et systèmes des technologies de l'information (IT) </t>
  </si>
  <si>
    <t>Les outils et systèmes informatiques mis en place pour l'enregistrement, le paiement, le rapprochement et le compte rendu de la mise en œuvre de la CVA sont ad hoc et/ou dépendent d'un soutien externe.</t>
  </si>
  <si>
    <t xml:space="preserve">Des outils et des systèmes informatiques appropriés pour l'enregistrement, le paiement, le rapprochement et le compte rendu de la mise en œuvre de la CVA en réponse à une situation d'urgence ont été identifiés et sont partiellement utilisés.
</t>
  </si>
  <si>
    <t>Des outils et systèmes informatiques appropriés pour l'enregistrement, le paiement, le rapprochement et le compte rendu de la mise en œuvre de la CVA sont utilisés pour toute une série d'urgences et de besoins humanitaires dans différents secteurs.
Elles sont régulièrement révisées pour identifier les besoins d'investissement supplémentaires, conformément aux meilleures pratiques.</t>
  </si>
  <si>
    <t>Outils et conseils techniques de la CVA</t>
  </si>
  <si>
    <t>2.4.a. Intégration de la CVA dans les outils existants du cycle de programme</t>
  </si>
  <si>
    <t>La CVA n'a pas été systématiquement intégrée dans les outils existants du cycle de programme et est ad hoc et/ou dépendante d'un soutien externe.</t>
  </si>
  <si>
    <t xml:space="preserve">Il existe des directives appropriées pour intégrer l'AVC dans les outils du cycle de programme en réponse à une situation d'urgence. 
Les orientations définissent quand il convient de procéder à une analyse de la situation et des options de réponse ; de mener des actions de conception et de mise en œuvre ; de mener des actions de suivi et d'évaluation. Il est clair qui est responsable de ces tâches.
Il n'y a pas d'examen régulier de la pertinence, de la conformité et de l'efficacité de ces outils. 
</t>
  </si>
  <si>
    <t xml:space="preserve">Il existe des directives appropriées qui intègrent l'AVC dans les outils du cycle de programme en réponse à une série d'urgences et de besoins humanitaires dans tous les secteurs.
Les orientations définissent quand il faut effectuer des analyses de situation et d'options d'intervention ; mener des actions de conception et de mise en œuvre ; mener des actions de suivi et d'évaluation. Il est clair qui est responsable de ces tâches.
La pertinence, la conformité et l'efficacité sont régulièrement examinées et mises à jour.
</t>
  </si>
  <si>
    <t xml:space="preserve">2.4.b. Développement d'outils autonomes pour le cycle de programme CVA </t>
  </si>
  <si>
    <t xml:space="preserve">La NS utilise les outils et les orientations disponibles en matière de CVA et n'a pas adapté la préparation, l'évaluation, la faisabilité, les options de réponse, la mise en œuvre et les outils de suivi à leur contexte.
L'utilisation des outils autonomes existants de la CVA est ad hoc et/ou dépend d'un soutien externe
</t>
  </si>
  <si>
    <t xml:space="preserve">Le NS a partiellement adapté les outils et les orientations disponibles en matière de CVA tout au long du cycle du programme et est en mesure de les utiliser pour répondre à une situation d'urgence.
Les outils de préparation, d'évaluation, de faisabilité, d'options d'intervention, de mise en œuvre et de suivi de la CVA sont mis à la disposition du personnel des SN dans la ou les langues appropriées. </t>
  </si>
  <si>
    <t>Le NS dispose d'outils et de conseils CVA entièrement adaptés tout au long du cycle du programme et est en mesure de les utiliser pour répondre à toute une série d'urgences et de besoins humanitaires dans tous les secteurs.
Les outils de préparation, d'évaluation, de faisabilité, d'options d'intervention, de mise en œuvre et de suivi de la CVA sont mis à la disposition du personnel des SN dans la ou les langues appropriées et sont régulièrement mis à jour.</t>
  </si>
  <si>
    <t>DOMAINE 3 - RESSOURCES ET CAPACITÉS FINANCIÈRES ET HUMAINES</t>
  </si>
  <si>
    <t>Disponibilité, déblocage et reconstitution des fonds</t>
  </si>
  <si>
    <t>3.1 Disponibilité, déblocage et reconstitution des fonds pour la CVA</t>
  </si>
  <si>
    <t>La NS n'a pas de fonds de réserve disponibles pour une réponse rapide à la CVA. Les processus d'approbation pour le déblocage des fonds et les systèmes de réapprovisionnement des fonds sont ad hoc.</t>
  </si>
  <si>
    <t xml:space="preserve">
La NS dispose d'un petit fonds de réserve pour une réponse rapide à la CVA. Les processus d'approbation pour le déblocage des fonds et les systèmes de reconstitution des fonds sont en place mais doivent être renforcés.
</t>
  </si>
  <si>
    <t>La NS alloue systématiquement des fonds de réserve pour une réponse rapide à la CVA. Les processus d'approbation pour le déblocage des fonds sont appropriés pour répondre à une série d'urgences et de besoins humanitaires dans tous les secteurs. Les systèmes de reconstitution des fonds de la CVA ont été testés avec succès.</t>
  </si>
  <si>
    <t>Capacité de préparation à la CVA</t>
  </si>
  <si>
    <t>3.2.a. Cartographie des compétences du personnel CVA et analyse des lacunes en matière de ressources humaines et plans de renforcement des capacités</t>
  </si>
  <si>
    <t xml:space="preserve">Le NS n'a pas entrepris de cartographie des compétences CVA ni d'analyse des lacunes en matière de RH. 
La formation et le développement des compétences en matière de CVA sont ponctuels et n'alimentent pas un plan de capacité du personnel en matière de CVA.
</t>
  </si>
  <si>
    <t xml:space="preserve">Le NS procède à une évaluation des compétences et des capacités du personnel en matière de CVA au siège et dans certaines branches ou uniquement au siège. Il existe une cartographie des compétences CVA pour le personnel des programmes et des services de soutien, qui alimente l'analyse des lacunes en matière de ressources humaines.
Des ressources techniques et financières sont disponibles pour le déploiement partiel d'un plan de capacité CVA du personnel.
Les activités de formation et de développement des compétences CVA proposées au personnel sont reflétées dans le plan de capacité CVA du personnel afin de pouvoir répondre à une urgence.
</t>
  </si>
  <si>
    <t xml:space="preserve">Une cartographie des compétences CVA a été réalisée pour tout le personnel des programmes et des services de soutien au niveau du siège et des directions générales, et elle alimente l'analyse des lacunes en matière de ressources humaines.
Un plan de capacité de la CVA pour le personnel a été élaboré et
Des ressources techniques et financières sont disponibles pour son déploiement.
Les activités de formation et de développement des compétences offertes au personnel de la CVA sont mises à jour conformément aux bonnes pratiques et à l'évolution de l'expertise de la CVA afin de pouvoir répondre à une série d'urgences et de besoins humanitaires dans tous les secteurs.
</t>
  </si>
  <si>
    <t>Compétences et capacités en CVA - leadership et décideurs</t>
  </si>
  <si>
    <t>3.3.a. Compétences en matière de leadership et de prise de décision dans le domaine de la CVA</t>
  </si>
  <si>
    <t>Les décideurs de haut niveau de la NS n'ont pas l'autorité, les compétences et les connaissances nécessaires pour prendre des décisions éclairées sur la CVA</t>
  </si>
  <si>
    <t>Les décideurs de haut niveau de la NS ont l'autorité nécessaire pour prendre des décisions éclairées sur la CVA, mais leurs connaissances et leurs compétences dans tous les contextes et dans tous les secteurs doivent être renforcées.</t>
  </si>
  <si>
    <t>Les décideurs de haut niveau de la NS ont l'autorité, les connaissances et les compétences nécessaires pour prendre des décisions éclairées sur la CVA en réponse à toute une série de contextes d'urgence et humanitaires et dans tous les secteurs et s'engager pleinement dans l'institutionnalisation de la CVA.</t>
  </si>
  <si>
    <t>3.4.b. Options de réponse en CVA et capacité de conception</t>
  </si>
  <si>
    <t>Les compétences du personnel et la capacité à mener une analyse de réponse pour la conception du programme CVA sont ad hoc et/ou dépendent d'un soutien externe.</t>
  </si>
  <si>
    <t>Au moins la moitié du personnel concerné a les compétences et la capacité de mener une analyse de réponse pour la conception de programmes CVA, conformément aux bonnes pratiques en matière de réponse à une situation d'urgence.</t>
  </si>
  <si>
    <t>Tout le personnel concerné possède les compétences et les capacités nécessaires pour effectuer une analyse des réponses conformément aux bonnes pratiques et pour veiller à ce que la conception des programmes repose sur l'adéquation, la faisabilité et les capacités des Sociétés nationales en réponse à une série d'urgences et de besoins humanitaires dans différents secteurs.</t>
  </si>
  <si>
    <t>3.4.c. Capacité de mise en œuvre de la CVA</t>
  </si>
  <si>
    <t>Le personnel concerné a des capacités et des compétences limitées pour mettre en œuvre l'extension de la CVA. Ils opèrent sur une base ad hoc et dépendent d'un soutien externe.</t>
  </si>
  <si>
    <t xml:space="preserve">Au moins la moitié du personnel concerné a les compétences et les capacités nécessaires pour mettre en œuvre la CVA en réponse à une situation d'urgence, notamment en ce qui concerne la fixation de la valeur de transfert, le choix et la mise en place du mécanisme de livraison, le ciblage de la vulnérabilité, l'engagement et la responsabilité des communautés et la sécurité des populations touchées. </t>
  </si>
  <si>
    <t xml:space="preserve">Tout le personnel concerné a les compétences et la capacité de mettre en œuvre la CVA pour répondre à une série d'urgences et de besoins humanitaires dans tous les secteurs.
La capacité du personnel à fixer la valeur de transfert, à choisir et à mettre en place le mécanisme de livraison, à cibler la vulnérabilité, à engager et à responsabiliser la communauté et à assurer la sécurité des populations touchées est mise à jour en fonction des bonnes pratiques et de l'évolution de l'expertise en matière d'AVC.
</t>
  </si>
  <si>
    <t>3.4.d. Capacité de suivi de la CVA</t>
  </si>
  <si>
    <t>Le personnel concerné met en œuvre le suivi de la CVA et le suivi du contexte sur une base ad hoc et s'appuie sur un soutien externe.</t>
  </si>
  <si>
    <t xml:space="preserve">Au moins la moitié du personnel concerné a les compétences et les capacités nécessaires pour mettre en œuvre un suivi de l'AVC, du marché et du contexte conformément aux bonnes pratiques en utilisant des cadres de suivi adéquats en réponse à une situation d'urgence.
La protection des données des bénéficiaires est incluse dans le suivi et l'évaluation de la CVA.
</t>
  </si>
  <si>
    <t xml:space="preserve">Tout le personnel concerné a les compétences et les capacités nécessaires pour mettre en œuvre la CVA, le suivi du marché et du contexte en réponse à une série d'urgences et de besoins humanitaires dans tous les secteurs.
Des cadres de suivi sont élaborés et comprennent
la protection des données des bénéficiaires et l'analyse des données dans le cadre du suivi et de l'évaluation de l'AVC, mises à jour conformément aux meilleures pratiques.
</t>
  </si>
  <si>
    <t>Compétences et capacités en CVA - Personnel des services de support</t>
  </si>
  <si>
    <t xml:space="preserve">3.5.a. Capacité du personnel support </t>
  </si>
  <si>
    <t>Le personnel concerné a des compétences et des capacités limitées pour soutenir l'extension de la CVA. Ils opèrent sur une base ad hoc et s'appuient sur un soutien externe.</t>
  </si>
  <si>
    <t xml:space="preserve">Au moins la moitié du personnel concerné a les compétences et les capacités nécessaires pour soutenir le développement de la CVA. 
Les capacités en ressources humaines sont disponibles tout au long du cycle du programme pour le recrutement et le maintien des experts de la CVA en réponse à une situation d'urgence. 
</t>
  </si>
  <si>
    <t>Tous les membres du personnel concerné ont la capacité et les compétences nécessaires pour soutenir le développement de la CVA en réponse à une série d'urgences et de besoins humanitaires dans tous les secteurs, conformément aux bonnes pratiques.</t>
  </si>
  <si>
    <t xml:space="preserve">3.5.b. Financement et flux de trésorerie </t>
  </si>
  <si>
    <t>Le personnel financier concerné a des compétences et des capacités limitées pour soutenir le financement de la CVA et les flux de trésorerie pour l'extension de la CVA. Ils opèrent sur une base ad hoc et dépendent d'un soutien externe.</t>
  </si>
  <si>
    <t xml:space="preserve">Au moins la moitié du personnel financier concerné a les compétences et les capacités nécessaires pour soutenir le financement et le flux de trésorerie de la CVA en vue d'une extension conformément aux bonnes pratiques. 
La capacité de financement est disponible tout au long du cycle du programme pour répondre à une situation d'urgence.
</t>
  </si>
  <si>
    <t>Tout le personnel concerné des services financiers et de la trésorerie a la capacité et les compétences nécessaires pour soutenir le développement de la CVA en réponse à une série d'urgences et de besoins humanitaires dans tous les secteurs, conformément aux bonnes pratiques.</t>
  </si>
  <si>
    <t xml:space="preserve">3.5.c. Capacité de mobilisation des ressources financières </t>
  </si>
  <si>
    <t>Le personnel concerné a des compétences et des capacités limitées pour la mobilisation des ressources et une collecte de fonds efficace pour l'extension de la CVA. Ils fonctionnent sur une base ad hoc et dépendent d'un soutien extérieur.</t>
  </si>
  <si>
    <t xml:space="preserve">Au moins la moitié du personnel concerné a les compétences et les capacités nécessaires pour soutenir la mobilisation des ressources financières de la CVA en vue d'une mise à l'échelle conformément aux bonnes pratiques. 
La CVA dispose d'une capacité efficace de collecte de fonds tout au long du cycle du programme pour le financement, l'utilisation des réserves et le réapprovisionnement en réponse à une urgence.
Des systèmes, des compétences et des relations solides avec les donateurs sont en place pour permettre un soutien potentiel et une croissance de la CVA.
</t>
  </si>
  <si>
    <t>Tout le personnel concerné a la capacité et les compétences nécessaires pour soutenir le développement de la CVA en réponse à une série d'urgences et de besoins humanitaires dans différents secteurs, conformément aux bonnes pratiques.</t>
  </si>
  <si>
    <t xml:space="preserve">3.5.d. Capacité logistique et achats 
</t>
  </si>
  <si>
    <t xml:space="preserve">Le personnel compétent en matière de logistique et d'approvisionnement a des compétences et des capacités limitées pour soutenir
pour soutenir le développement de la CVA. Ils fonctionnent sur une base ad hoc et dépendent d'un soutien extérieur.
</t>
  </si>
  <si>
    <t xml:space="preserve">Au moins la moitié du personnel chargé de la logistique et des achats a la capacité et les compétences nécessaires pour soutenir le développement de la CVA conformément aux bonnes pratiques.
Des capacités de logistique et d'approvisionnement sont disponibles tout au long du cycle du programme pour soutenir les évaluations de marché, la passation de contrats et la fourniture d'AVC en réponse à une situation d'urgence.
</t>
  </si>
  <si>
    <t>Tous les personnels concernés de la logistique et des achats ont la capacité et les compétences nécessaires pour soutenir l'extension de la CVA en réponse à une série d'urgences et de besoins humanitaires dans tous les secteurs, conformément aux bonnes pratiques.</t>
  </si>
  <si>
    <t>Le personnel compétent en matière de IT a des compétences et des capacités limitées pour soutenir la CVA. Ils fonctionnent sur une base ad hoc et dépendent d'un soutien extérieur.</t>
  </si>
  <si>
    <t xml:space="preserve">Au moins la moitié du personnel IT concerné a la capacité et les compétences nécessaires pour soutenir l'expansion de la CVA conformément aux bonnes pratiques.
Des capacités IT sont disponibles tout au long du cycle du programme pour l'enregistrement, le paiement, le rapprochement et la notification des AVC en réponse à une urgence.
</t>
  </si>
  <si>
    <t>Tout le personnel IT/IM concerné a la capacité et les compétences nécessaires pour soutenir le développement de la CVA en réponse à une série d'urgences et de besoins humanitaires dans tous les secteurs, conformément aux bonnes pratiques.</t>
  </si>
  <si>
    <t xml:space="preserve">3.5.f. Capacité de la sécurité </t>
  </si>
  <si>
    <t xml:space="preserve">3.5.e. Capacité IT/IM (Gestion base de données et collecte de données) </t>
  </si>
  <si>
    <t xml:space="preserve">Le personnel de sécurité concerné a des compétences et des capacités limitées pour soutenir le développement de la CVA. Ils opèrent sur une base ad hoc et dépendent d'un soutien extérieur.
</t>
  </si>
  <si>
    <t xml:space="preserve">Au moins la moitié du personnel de sécurité concerné a la capacité et les compétences nécessaires pour soutenir l'extension de la CVA conformément aux bonnes pratiques.
La capacité de sécurité est disponible tout au long du cycle du programme pour concevoir et mettre en œuvre la gestion des risques de sécurité et de sûreté pour l'ensemble du personnel et pour les populations touchées par les risques en réponse à une situation d'urgence.
</t>
  </si>
  <si>
    <t xml:space="preserve">Tout le personnel concerné a les compétences et les capacités nécessaires pour concevoir et mettre en œuvre la gestion des risques en matière de sûreté et de sécurité pour le personnel et les populations touchées dans
en réponse à une série d'urgences et de besoins humanitaires dans différents secteurs, conformément aux bonnes pratiques.
</t>
  </si>
  <si>
    <t>DOMAINE 4 – REDEVABILITE COMMUNAUTAIRE, COORDINATION ET PARTENARIATS</t>
  </si>
  <si>
    <t xml:space="preserve">Communication à double sens avec les communautés touchées
</t>
  </si>
  <si>
    <t xml:space="preserve">4.1.a. Communication aux communautés affectées sur la CVA
</t>
  </si>
  <si>
    <t>La fourniture d'informations aux populations et aux communautés touchées par la catastrophe est ponctuelle et/ou dépend d'un soutien extérieur.</t>
  </si>
  <si>
    <t>La fourniture et la collecte d'informations clés par les Sociétés nationales sont principalement transparentes tout au long du cycle du projet dans un système de communication à double sens (mandat du CRRC, objectifs du programme, calendrier, montant à fournir, fréquence de transfert, mécanisme et lieu de livraison, critères de sélection, comment faire un retour d'information et se plaindre, etc...) et utilise des matériaux et des méthodes culturellement appropriés et inclusifs en réponse à une urgence.</t>
  </si>
  <si>
    <t>Les communautés touchées participent à la prise de décision : à l'élaboration des critères de sélection, à la vérification, à la hiérarchisation des besoins et des objectifs du programme, au suivi et à la conception de la stratégie de sortie. Il existe un système de communication bidirectionnel pleinement opérationnel, culturellement adapté et inclusif, comprenant des mécanismes solides de retour d'information et de plaintes, dont les données sont systématiquement réinjectées dans le programme. Le système de communication à double sens est en place pour toute une série d'urgences et de besoins humanitaires dans tous les secteurs.</t>
  </si>
  <si>
    <t xml:space="preserve">
L'approche de communication bilatérale de la NS avec les communautés affectées est connue et respectée par les parties prenantes de la CVA dans le pays et citée comme meilleure pratique dans les forums nationaux/régionaux/ mondiaux liés à la CVA.
</t>
  </si>
  <si>
    <t>4.1.b. Participation des communautés affectées au cycle du programme</t>
  </si>
  <si>
    <t xml:space="preserve">L'inclusion des communautés affectées dans toutes les phases du cycle de projet est ad hoc et/ou dépend d'un soutien externe. </t>
  </si>
  <si>
    <t>La SN inclut les communautés affectées dans l'évaluation, les options de réponse, la conception et le suivi du cycle du projet / dans plus de deux phases du cycle du projet.</t>
  </si>
  <si>
    <t>La SN inclut régulièrement les communautés affectées dans l'évaluation, les options de réponse, la conception et le suivi du cycle de projet et montre clairement comment leurs points de vue et leurs préférences sont pris en compte dans la réponse à une série d'urgences et de besoins humanitaires dans tous les secteurs.</t>
  </si>
  <si>
    <t>L'approche de la SN pour impliquer les communautés affectées dans la réponse à la CVA tout au long du cycle du programme est connue et respectée par les parties prenantes de la CVA dans le pays et citée comme meilleure pratique dans les forums nationaux/régionaux/ mondiaux liés à la CVA</t>
  </si>
  <si>
    <t>4.1.c. Mécanismes de retour d'information et de plainte</t>
  </si>
  <si>
    <t>Les mécanismes de retour d'information et de plainte mis en place sont ad hoc et/ou dépendent d'un soutien externe.</t>
  </si>
  <si>
    <t>Des mécanismes de retour d'information et de plainte sont en place pour répondre à une situation d'urgence, mais ils ne sont pas systématiquement utilisés pour améliorer la programmation.</t>
  </si>
  <si>
    <t xml:space="preserve">Des mécanismes de retour d'information et de plainte sont en place et font l'objet de mesures régulières pour améliorer la programmation. 
L'analyse des résultats est documentée et utilisée pour la conception et la mise en œuvre d'outils futurs pour une série d'urgences et de besoins humanitaires dans différents secteurs.
</t>
  </si>
  <si>
    <t xml:space="preserve">
Les mécanismes de retour d'information et de plainte utilisés par la NS CVA sont connus et respectés par les parties prenantes de la CVA dans le pays et sont cités comme meilleure pratique dans les forums nationaux/régionaux/ mondiaux liés à la CVA
</t>
  </si>
  <si>
    <t>Coordination interne</t>
  </si>
  <si>
    <t>4.2.a. Coordination nationale et du Mouvement</t>
  </si>
  <si>
    <t xml:space="preserve">La coordination interne de la NS entre les services concernés ou entre le siège et les directions générales et entre le siège et les autres acteurs du Mouvement n'est pas claire. Le soutien du PF CVA et du Groupe de travail technique pour la coordination nationale et celle du Mouvement est inexistant ou ad hoc et/ou dépend d'un soutien externe.
La SN ne participe pas à la coordination stratégique et opérationnelle de la CVA au niveau mondial du Mouvement.
</t>
  </si>
  <si>
    <t xml:space="preserve">La coordination interne de la NS entre les départements concernés ou entre le siège et les directions générales et entre le siège et les autres acteurs du Mouvement a été identifiée et se reflète dans les SOP de la CVA. Le Pf CVA et le GT technique ne sont pas encore en mesure d'assurer la coordination entre tous les services concernés et entre le siège et les directions générales en cas d'urgence.
La SN participe de façon minimale à la coordination stratégique et opérationnelle de la CVA au niveau mondial du Mouvement.
</t>
  </si>
  <si>
    <t>Partenariats internes</t>
  </si>
  <si>
    <t>4.3.a. Partenariats dans le Mouvement de la CR</t>
  </si>
  <si>
    <t>Peu de partenariats sont en place pour mettre en œuvre la CVA et les accords de partenariat sont ad hoc et/ou reposent sur un soutien externe.</t>
  </si>
  <si>
    <t>La SN a été en mesure de construire des partenariats CVA efficaces avec une série de parties prenantes et est en mesure de maintenir et d'étendre les partenariats. La SN recherche activement de nouveaux partenariats CVA et accorde suffisamment d'attention et de ressources pour construire et maintenir des partenariats CVA solides et à long terme afin d'être en mesure de répondre à une série d'urgences et de besoins humanitaires dans tous les secteurs</t>
  </si>
  <si>
    <t>Coordination externe</t>
  </si>
  <si>
    <t>4.4.a. Participation locale</t>
  </si>
  <si>
    <t>La participation de la SN aux mécanismes de coordination stratégique et opérationnelle de la CVA au niveau local est ad hoc et/ou repose sur un soutien extérieur.</t>
  </si>
  <si>
    <t>La participation de la SN aux mécanismes locaux de coordination stratégique et opérationnelle de la CVA est régulière lorsqu'ils répondent à une urgence, mais pas lorsqu'ils soutiennent le CVAP.</t>
  </si>
  <si>
    <t xml:space="preserve">La participation de la SN aux mécanismes et événements de coordination stratégique et opérationnelle de la CVA au niveau local est régulière et parfois présidée par la SN. 
La collaboration de la SN va au-delà de la réponse aux situations d'urgence et soutient le CVAP pour toute une série de situations d'urgence et de besoins humanitaires dans différents secteurs.
</t>
  </si>
  <si>
    <t>4.4.b. Coordination et collaboration régionales / mondiales</t>
  </si>
  <si>
    <t>La participation de la SN aux mécanismes de coordination et de collaboration stratégiques et opérationnels de la CVA au niveau régional ou mondial est ad hoc et/ou repose sur un soutien extérieur.</t>
  </si>
  <si>
    <t>La participation de la SN aux mécanismes régionaux ou mondiaux de coordination stratégique et opérationnelle de la CVA est régulière lorsqu'ils répondent à une urgence, mais pas lorsqu'ils soutiennent la préparation à la CVA</t>
  </si>
  <si>
    <t xml:space="preserve">La participation de la SN aux mécanismes et événements de coordination stratégique et opérationnelle de la CVA au niveau local est régulière et parfois présidée par la SN. 
La collaboration de la SN va au-delà de la réponse aux situations d'urgence et soutient la CVA pour toute une série de situations d'urgence et de besoins humanitaires dans différents secteurs.
</t>
  </si>
  <si>
    <t>4.4.c. Réceptivité</t>
  </si>
  <si>
    <t>LA SN n'est pas réceptive à toute contribution des mécanismes de coordination stratégique et opérationnelle de la CVA, y compris en accord avec les engagements mondiaux de la CVA.</t>
  </si>
  <si>
    <t>La NS est peu réceptive aux apports des mécanismes de coordination stratégique et opérationnelle de la CVA externe, y compris en accord avec les engagements mondiaux en réponse à une situation d'urgence.</t>
  </si>
  <si>
    <t>La NS est réceptive aux contributions des mécanismes de coordination stratégique et opérationnelle de la CVA, y compris en accord avec les engagements mondiaux pour toute une série d'urgences et de besoins humanitaires intersectoriels.</t>
  </si>
  <si>
    <t>Partenariats externes</t>
  </si>
  <si>
    <t>4.5.a. Partenariats avec des partenaires extérieurs</t>
  </si>
  <si>
    <t>Les partenariats entre la SN et tout acteur extérieur pour concevoir et mettre en œuvre la CVA sont ad hoc et/ou dépendent d'un soutien extérieur</t>
  </si>
  <si>
    <t xml:space="preserve">Un nombre limité de partenariats CVA sont en place entre la SN et les acteurs externes pour concevoir et mettre en œuvre la CVA. La SN comprend l'importance de construire des partenariats efficaces. Les partenaires potentiels (partenaires traditionnels et non traditionnels et organisations du secteur privé) sont répertoriés en réponse à une situation d'urgence. </t>
  </si>
  <si>
    <t>La SN recherche activement de nouveaux partenariats CVA avec des acteurs externes pour la conception et la mise en œuvre de la CVA et a pu maintenir et développer des partenariats CVA solides et à long terme afin de pouvoir répondre à toute une série d'urgences et de besoins humanitaires dans tous les secteurs.</t>
  </si>
  <si>
    <t>La SN est un partenaire de choix pour la fourniture de la CVA dans le pays et s'est forgé une solide réputation d'acteur crédible et responsable en matière de liquidités dans le pays, au niveau régional et mondial</t>
  </si>
  <si>
    <t>4.5.b. Liens avec la protection sociale du gouvernement</t>
  </si>
  <si>
    <t>Les liens de la SN avec les programmes et initiatives de protection sociale du gouvernement ne sont pas en place.</t>
  </si>
  <si>
    <t>La SN a dressé la carte des programmes et initiatives de protection sociale dans le pays, et s'est engagé avec les acteurs gouvernementaux locaux et/ou nationaux dans le cadre des activités de CVA, mais n'a pas mis en œuvre conjointement en réponse à une urgence.</t>
  </si>
  <si>
    <t>La SN a dressé la carte des programmes et initiatives de protection sociale dans le pays, et a conclu des accords avec les acteurs gouvernementaux locaux et/ou nationaux pour mettre en œuvre la CVA. La SN a cependant l'expérience de la mise en relation de sa CVA avec les programmes de protection sociale des acteurs locaux et/ou nationaux et est en mesure de les appliquer à une série d'urgences et de besoins humanitaires dans différents secteurs.</t>
  </si>
  <si>
    <t>La SN a réussi à relier les réponses d'urgence à la CVA aux systèmes de protection sociale existants du gouvernement et est un partenaire de choix pour fournir la CVA dans le pays et s'est forgé une solide réputation en tant qu'acteur crédible et responsable dans le domaine de l'argent liquide au niveau national, régional et mondial</t>
  </si>
  <si>
    <t>DOMAINE 5 – TESTS, APPRENTISSAGE ET AMELIORATION</t>
  </si>
  <si>
    <t>Tester la capacité en CVA</t>
  </si>
  <si>
    <t>5.1.a. Conception et financement des tests de la CVA</t>
  </si>
  <si>
    <t>Les plans et les financements disponibles pour tester la capacité de la CVA sont ad hoc et/ou dépendent d'un soutien externe.</t>
  </si>
  <si>
    <t>Le financement a été assuré pour le test de la capacité CVA au moins une fois par la SN.</t>
  </si>
  <si>
    <t>LA SN inclut régulièrement des tests de capacité CVA dans ses plans et est à mesure de les financer.</t>
  </si>
  <si>
    <t>5.1.b. Mise en œuvre des tests de la CVA</t>
  </si>
  <si>
    <t>Il n'est pas prévu de tester la capacité en CVA</t>
  </si>
  <si>
    <t>Au moins un exercice de test a été entrepris et l'apprentissage est intégré dans les SOPs de la CVA.</t>
  </si>
  <si>
    <t>Plus d'un projet pilote de CVA a été entrepris pour tester l'utilisation de la CVA dans différents contextes et/ou pour répondre à différents besoins. L'apprentissage a été réinjecté dans les SOPs de la CVA.</t>
  </si>
  <si>
    <t>Gestion des connaissances sur la CVA</t>
  </si>
  <si>
    <t>5.2.a. L'apprentissage entre pairs de la SN</t>
  </si>
  <si>
    <t>Il n'est pas prévu de s'engager dans des programmes d'apprentissage entre pairs de la SN</t>
  </si>
  <si>
    <t>Des programmes d'apprentissage entre pairs de la SN CVA ont été identifiés, la sélection du personnel et le financement pour y participer sont irréguliers.</t>
  </si>
  <si>
    <t>La SN propose des programmes d'apprentissage entre pairs CVA dans le pays pour d'autres SN et dispose d'un système pour sélectionner et financer la participation de son propre personnel au moins une fois tous les deux ans.</t>
  </si>
  <si>
    <t>5.2.b. L'apprentissage pratique avec le personnel NDRT/RDRT/Surge</t>
  </si>
  <si>
    <t>La capacité externe d'intervention en CVA fournie en réponse à une urgence par les NDRT/RDRT/Surge et l'intervention bilatérale n'est pas capitalisée comme une opportunité d'apprentissage par le personnel et la direction de la SN.</t>
  </si>
  <si>
    <t>La capacité externe fournie en réponse à une urgence par les NDRT/RDRT/Surge et l'appoint bilatéral est capitalisée comme une opportunité d'apprentissage par le personnel et la direction de la SN et intégrée dans les évaluations des performances du personnel et les plans de développement des compétences.</t>
  </si>
  <si>
    <t>La capacité externe en CVA fournie en réponse à une urgence par les NDRT/RDRT/Surge et l'appoint bilatéral est capitalisée comme une opportunité d'apprentissage par le personnel et la direction de la SN et intégrée dans les évaluations des performances du personnel et les plans de développement des compétences.</t>
  </si>
  <si>
    <r>
      <t xml:space="preserve">La capacité </t>
    </r>
    <r>
      <rPr>
        <sz val="10"/>
        <color rgb="FF000000"/>
        <rFont val="Calibri"/>
        <family val="2"/>
        <scheme val="minor"/>
      </rPr>
      <t xml:space="preserve">externe en CVA </t>
    </r>
    <r>
      <rPr>
        <sz val="10"/>
        <color theme="1"/>
        <rFont val="Calibri"/>
        <family val="2"/>
        <scheme val="minor"/>
      </rPr>
      <t>fournie en réponse à une urgence par les NDRT/RDRT/Surge et l'appoint bilatéral est capitalisée comme une opportunité d'apprentissage par le personnel et la direction de la SN et intégrée dans les évaluations des performances du personnel et les plans de développement des compétences.</t>
    </r>
  </si>
  <si>
    <t>5.2.c. Documentation et diffusion de l'apprentissage sur la CVA</t>
  </si>
  <si>
    <t>Documentation / études de cas sur l'expérience de la SN en matière de tests CVA est ad hoc et / ou repose sur un soutien externe</t>
  </si>
  <si>
    <t xml:space="preserve">Il existe une documentation régulière / des études de cas sur l'expérience de la SN en matière de test de la CVA en réponse à une urgence et elle est diffusée pour promouvoir les bonnes pratiques au sein de la SN, mais avec des ressources techniques et financières limitées.
</t>
  </si>
  <si>
    <t xml:space="preserve">Une documentation/études de cas sur l'expérience de la SN en matière de test de la CVA en réponse à une série d'urgences et de besoins humanitaires dans différents secteurs est régulièrement produite.
La diffusion visant à promouvoir les bonnes pratiques au sein de la SN et à l'extérieur avec les acteurs du Mouvement ou d'autres acteurs et des plateformes d'apprentissage est systématique et dispose des ressources techniques et financières nécessaires.
</t>
  </si>
  <si>
    <t>La mise en œuvre de la préparation à la CVA et de la CVA en réponse à une série d'urgences et de besoins humanitaires est bien documentée et diffusée. La SN est bien connue et respectée par les parties prenantes de la CVA dans le pays et est citée pratique dans les forums nationaux/régionaux/ mondiaux liés à la CVA</t>
  </si>
  <si>
    <t>Réévaluation de la capacité en CVA</t>
  </si>
  <si>
    <t>5.3.a. Auto-évaluation après le test, la mise en œuvre ou le réexamen après action</t>
  </si>
  <si>
    <t>Les plans pour tester la capacité en CVA sont ad hoc et les processus d'auto-évaluation sont incomplets / dépendent d'un soutien externe.</t>
  </si>
  <si>
    <t>La SN a effectué plus d'une réévaluation en CVA, soit à l'issue d'un test ou d'un examen après action, et a identifié de nouveaux domaines d'investissement dans les capacités de la CVA afin de pouvoir répondre à une situation d'urgence.</t>
  </si>
  <si>
    <t>La SN effectue régulièrement des auto-évaluations en CVA après des tests ou des revues d'action, a identifié de nouveaux domaines d'investissement CVA et peut démontrer comment ceux-ci ont été intégrés dans les stratégies, les SOP et les systèmes CVA afin de pouvoir répondre à une série d'urgences et de besoins humanitaires dans tous les secteurs.</t>
  </si>
  <si>
    <t>Le conseil d'administration soutient généralement la CVA mais n'assure pas le suivi de la CVA</t>
  </si>
  <si>
    <t>Le conseil d'administration soutient activement la CVA et assure le suivi de la CVA</t>
  </si>
  <si>
    <t>La haute direction ne soutient pas activement l'utilisation de la CVA en tant que modalité</t>
  </si>
  <si>
    <t xml:space="preserve">La haute direction soutient activement la CVA en tant que modalité et assurent la direction et la responsabilité de sa mise en œuvre </t>
  </si>
  <si>
    <t>La haute direction soutient activement la CVA comme modaalité et assure du leadership et de la  redevabilité à son implementation.</t>
  </si>
  <si>
    <t>e</t>
  </si>
  <si>
    <t xml:space="preserve">Le siège fournit un soutien à la préparation CVA aux branches, en accord avec certains des volets de préparation CVA du Mouvement.  </t>
  </si>
  <si>
    <t>Le soutien du siège aux branches pendant la mise en œuvre de la CVA est fourni en temps utile et comprend un soutien technique et financier..</t>
  </si>
  <si>
    <t>Il n'y a pas de clarité sur les rôles spécifiques du personnel de la NS nécessaires à la mise en œuvre efficace de la CVA. 
Il n'existe pas de procédures opérationnelles standard de la CVA définissant la séparation des tâches entre les départements de la NS / ou des procédures opérationnelles standard existent mais leur utilisation est ad hoc et/ou dépend d'un soutien externe.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</si>
</sst>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0_ ;\-#,##0.00\ "/>
    <numFmt numFmtId="167" formatCode="_-* #,##0_-;\-* #,##0_-;_-* &quot;-&quot;??_-;_-@_-"/>
  </numFmts>
  <fonts count="21" x14ac:knownFonts="1">
    <font>
      <sz val="12"/>
      <color theme="1"/>
      <name val="Calibri"/>
      <family val="2"/>
      <scheme val="minor"/>
    </font>
    <font>
      <sz val="11"/>
      <color theme="1"/>
      <name val="Calibri"/>
      <family val="2"/>
      <scheme val="minor"/>
    </font>
    <font>
      <sz val="12"/>
      <color theme="1"/>
      <name val="Calibri"/>
      <family val="2"/>
      <scheme val="minor"/>
    </font>
    <font>
      <sz val="10"/>
      <name val="Calibri"/>
      <family val="2"/>
      <scheme val="minor"/>
    </font>
    <font>
      <sz val="10"/>
      <color theme="0"/>
      <name val="Calibri"/>
      <family val="2"/>
      <scheme val="minor"/>
    </font>
    <font>
      <b/>
      <sz val="12"/>
      <name val="Calibri"/>
      <family val="2"/>
      <scheme val="minor"/>
    </font>
    <font>
      <b/>
      <sz val="11"/>
      <name val="Calibri"/>
      <family val="2"/>
      <scheme val="minor"/>
    </font>
    <font>
      <b/>
      <sz val="10"/>
      <color rgb="FF000000"/>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rgb="FF808080"/>
      <name val="Calibri"/>
      <family val="2"/>
      <scheme val="minor"/>
    </font>
    <font>
      <b/>
      <sz val="10"/>
      <name val="Calibri"/>
      <family val="2"/>
      <scheme val="minor"/>
    </font>
    <font>
      <b/>
      <sz val="10"/>
      <color theme="0"/>
      <name val="Calibri"/>
      <family val="2"/>
      <scheme val="minor"/>
    </font>
    <font>
      <sz val="16"/>
      <name val="Calibri"/>
      <family val="2"/>
      <scheme val="minor"/>
    </font>
    <font>
      <b/>
      <sz val="12"/>
      <color rgb="FFFF0000"/>
      <name val="Calibri"/>
      <family val="2"/>
      <scheme val="minor"/>
    </font>
    <font>
      <b/>
      <sz val="10"/>
      <color rgb="FFFF0000"/>
      <name val="Calibri"/>
      <family val="2"/>
      <scheme val="minor"/>
    </font>
    <font>
      <sz val="10"/>
      <color rgb="FFFF0000"/>
      <name val="Calibri"/>
      <family val="2"/>
      <scheme val="minor"/>
    </font>
    <font>
      <sz val="9"/>
      <color indexed="81"/>
      <name val="Tahoma"/>
      <family val="2"/>
    </font>
    <font>
      <b/>
      <sz val="9"/>
      <color indexed="81"/>
      <name val="Tahoma"/>
      <family val="2"/>
    </font>
    <font>
      <sz val="11"/>
      <color rgb="FFFF0000"/>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rgb="FFFFFFCC"/>
        <bgColor indexed="64"/>
      </patternFill>
    </fill>
    <fill>
      <patternFill patternType="solid">
        <fgColor rgb="FFFFFFFF"/>
        <bgColor indexed="64"/>
      </patternFill>
    </fill>
    <fill>
      <patternFill patternType="solid">
        <fgColor rgb="FFED7D31"/>
        <bgColor indexed="64"/>
      </patternFill>
    </fill>
    <fill>
      <patternFill patternType="solid">
        <fgColor rgb="FFFFE599"/>
        <bgColor indexed="64"/>
      </patternFill>
    </fill>
    <fill>
      <patternFill patternType="solid">
        <fgColor rgb="FF4472C4"/>
        <bgColor indexed="64"/>
      </patternFill>
    </fill>
    <fill>
      <patternFill patternType="solid">
        <fgColor rgb="FFB4C6E7"/>
        <bgColor indexed="64"/>
      </patternFill>
    </fill>
    <fill>
      <patternFill patternType="solid">
        <fgColor rgb="FFCC66FF"/>
        <bgColor indexed="64"/>
      </patternFill>
    </fill>
    <fill>
      <patternFill patternType="solid">
        <fgColor rgb="FFD9BFD2"/>
        <bgColor indexed="64"/>
      </patternFill>
    </fill>
    <fill>
      <patternFill patternType="solid">
        <fgColor rgb="FFF2F2F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D9E2F3"/>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rgb="FF000000"/>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22">
    <xf numFmtId="0" fontId="0" fillId="0" borderId="0" xfId="0"/>
    <xf numFmtId="0" fontId="0" fillId="0" borderId="4" xfId="0" applyBorder="1"/>
    <xf numFmtId="0" fontId="0" fillId="0" borderId="3" xfId="0" applyBorder="1"/>
    <xf numFmtId="0" fontId="0" fillId="0" borderId="6" xfId="0" applyBorder="1"/>
    <xf numFmtId="0" fontId="0" fillId="0" borderId="0" xfId="0" applyAlignment="1">
      <alignment wrapText="1"/>
    </xf>
    <xf numFmtId="0" fontId="0" fillId="0" borderId="8" xfId="0" applyBorder="1" applyAlignment="1">
      <alignment wrapText="1"/>
    </xf>
    <xf numFmtId="0" fontId="0" fillId="0" borderId="18" xfId="0" applyBorder="1"/>
    <xf numFmtId="0" fontId="0" fillId="0" borderId="9" xfId="0" applyBorder="1" applyAlignment="1">
      <alignment wrapText="1"/>
    </xf>
    <xf numFmtId="2" fontId="0" fillId="0" borderId="0" xfId="0" applyNumberFormat="1" applyAlignment="1">
      <alignment wrapText="1"/>
    </xf>
    <xf numFmtId="0" fontId="0" fillId="0" borderId="5" xfId="0" applyBorder="1" applyAlignment="1">
      <alignment wrapText="1"/>
    </xf>
    <xf numFmtId="0" fontId="0" fillId="0" borderId="4" xfId="0" applyBorder="1" applyAlignment="1">
      <alignment wrapText="1"/>
    </xf>
    <xf numFmtId="2" fontId="0" fillId="0" borderId="4" xfId="0" applyNumberFormat="1" applyBorder="1" applyAlignment="1">
      <alignment wrapText="1"/>
    </xf>
    <xf numFmtId="0" fontId="0" fillId="0" borderId="6" xfId="0" applyBorder="1" applyAlignment="1">
      <alignment wrapText="1"/>
    </xf>
    <xf numFmtId="0" fontId="0" fillId="0" borderId="3" xfId="0" applyBorder="1" applyAlignment="1">
      <alignment wrapText="1"/>
    </xf>
    <xf numFmtId="2" fontId="0" fillId="0" borderId="4" xfId="0" applyNumberFormat="1" applyBorder="1"/>
    <xf numFmtId="164" fontId="0" fillId="0" borderId="6" xfId="1" applyFont="1" applyBorder="1"/>
    <xf numFmtId="2" fontId="0" fillId="0" borderId="7" xfId="0" applyNumberFormat="1" applyBorder="1"/>
    <xf numFmtId="164" fontId="0" fillId="0" borderId="7" xfId="1" applyFont="1" applyBorder="1"/>
    <xf numFmtId="0" fontId="0" fillId="0" borderId="18" xfId="0" applyBorder="1" applyAlignment="1">
      <alignment wrapText="1"/>
    </xf>
    <xf numFmtId="0" fontId="0" fillId="0" borderId="7" xfId="0" applyBorder="1" applyAlignment="1">
      <alignment wrapText="1"/>
    </xf>
    <xf numFmtId="0" fontId="0" fillId="0" borderId="10" xfId="0" applyBorder="1"/>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15" xfId="0" applyBorder="1" applyAlignment="1">
      <alignment wrapText="1"/>
    </xf>
    <xf numFmtId="164" fontId="0" fillId="0" borderId="16" xfId="1" applyFont="1" applyBorder="1"/>
    <xf numFmtId="164" fontId="0" fillId="0" borderId="17" xfId="1" applyFont="1" applyBorder="1"/>
    <xf numFmtId="164" fontId="0" fillId="0" borderId="1" xfId="1" applyFont="1" applyBorder="1" applyAlignment="1">
      <alignment wrapText="1"/>
    </xf>
    <xf numFmtId="164" fontId="0" fillId="0" borderId="14" xfId="1" applyFont="1" applyBorder="1" applyAlignment="1">
      <alignment wrapText="1"/>
    </xf>
    <xf numFmtId="0" fontId="3" fillId="2" borderId="0" xfId="0" applyFont="1" applyFill="1" applyAlignment="1">
      <alignment horizontal="left" vertical="top"/>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4" fillId="2" borderId="0" xfId="0" applyFont="1" applyFill="1" applyAlignment="1">
      <alignment horizontal="center" vertical="center" wrapText="1"/>
    </xf>
    <xf numFmtId="2" fontId="3" fillId="2" borderId="0" xfId="0" applyNumberFormat="1" applyFont="1" applyFill="1" applyAlignment="1">
      <alignment horizontal="center" vertical="center"/>
    </xf>
    <xf numFmtId="0" fontId="5"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xf>
    <xf numFmtId="0" fontId="10" fillId="5" borderId="1" xfId="0" applyFont="1" applyFill="1" applyBorder="1" applyAlignment="1">
      <alignment vertical="center" wrapText="1"/>
    </xf>
    <xf numFmtId="165" fontId="3" fillId="2" borderId="0" xfId="0" applyNumberFormat="1" applyFont="1" applyFill="1" applyAlignment="1">
      <alignment horizontal="left" vertical="top"/>
    </xf>
    <xf numFmtId="0" fontId="8" fillId="13" borderId="1" xfId="0" applyFont="1" applyFill="1" applyBorder="1" applyAlignment="1">
      <alignment vertical="center" wrapText="1"/>
    </xf>
    <xf numFmtId="0" fontId="9" fillId="13" borderId="1" xfId="0" applyFont="1" applyFill="1" applyBorder="1" applyAlignment="1">
      <alignment vertical="center" wrapText="1"/>
    </xf>
    <xf numFmtId="0" fontId="9" fillId="13" borderId="1" xfId="0" applyFont="1" applyFill="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0" fillId="13" borderId="1" xfId="0" applyFont="1" applyFill="1" applyBorder="1" applyAlignment="1">
      <alignment vertical="center" wrapText="1"/>
    </xf>
    <xf numFmtId="0" fontId="10" fillId="13" borderId="1" xfId="0" applyFont="1" applyFill="1" applyBorder="1" applyAlignment="1">
      <alignment horizontal="center" vertical="center" wrapText="1"/>
    </xf>
    <xf numFmtId="0" fontId="7" fillId="13" borderId="1" xfId="0" applyFont="1" applyFill="1" applyBorder="1" applyAlignment="1">
      <alignment vertical="center" wrapText="1"/>
    </xf>
    <xf numFmtId="0" fontId="3" fillId="2" borderId="0" xfId="0" applyFont="1" applyFill="1" applyAlignment="1">
      <alignment horizontal="center" vertical="center" wrapText="1"/>
    </xf>
    <xf numFmtId="166" fontId="8" fillId="3" borderId="1" xfId="1" applyNumberFormat="1" applyFont="1" applyFill="1" applyBorder="1" applyAlignment="1" applyProtection="1">
      <alignment vertical="center" wrapText="1"/>
    </xf>
    <xf numFmtId="0" fontId="7" fillId="4" borderId="1" xfId="0" applyFont="1" applyFill="1" applyBorder="1" applyAlignment="1">
      <alignment horizontal="center" vertical="center" wrapText="1"/>
    </xf>
    <xf numFmtId="166" fontId="7" fillId="4" borderId="1" xfId="1" applyNumberFormat="1" applyFont="1" applyFill="1" applyBorder="1" applyAlignment="1" applyProtection="1">
      <alignment horizontal="center" vertical="center" wrapText="1"/>
    </xf>
    <xf numFmtId="166" fontId="8" fillId="6" borderId="1" xfId="1" applyNumberFormat="1" applyFont="1" applyFill="1" applyBorder="1" applyAlignment="1" applyProtection="1">
      <alignment horizontal="center" vertical="center" wrapText="1"/>
    </xf>
    <xf numFmtId="0" fontId="7" fillId="7" borderId="1" xfId="0" applyFont="1" applyFill="1" applyBorder="1" applyAlignment="1">
      <alignment horizontal="center" vertical="center" wrapText="1"/>
    </xf>
    <xf numFmtId="166" fontId="7" fillId="7" borderId="1" xfId="1" applyNumberFormat="1" applyFont="1" applyFill="1" applyBorder="1" applyAlignment="1" applyProtection="1">
      <alignment horizontal="center" vertical="center" wrapText="1"/>
    </xf>
    <xf numFmtId="166" fontId="8" fillId="8" borderId="1" xfId="1" applyNumberFormat="1" applyFont="1" applyFill="1" applyBorder="1" applyAlignment="1" applyProtection="1">
      <alignment horizontal="center" vertical="center" wrapText="1"/>
    </xf>
    <xf numFmtId="0" fontId="7" fillId="9" borderId="1" xfId="0" applyFont="1" applyFill="1" applyBorder="1" applyAlignment="1">
      <alignment horizontal="center" vertical="center" wrapText="1"/>
    </xf>
    <xf numFmtId="166" fontId="7" fillId="9" borderId="1" xfId="1" applyNumberFormat="1" applyFont="1" applyFill="1" applyBorder="1" applyAlignment="1" applyProtection="1">
      <alignment horizontal="center" vertical="center" wrapText="1"/>
    </xf>
    <xf numFmtId="0" fontId="7" fillId="13" borderId="1" xfId="0" applyFont="1" applyFill="1" applyBorder="1" applyAlignment="1">
      <alignment horizontal="center" vertical="center" wrapText="1"/>
    </xf>
    <xf numFmtId="166" fontId="8" fillId="10" borderId="1" xfId="1" applyNumberFormat="1" applyFont="1" applyFill="1" applyBorder="1" applyAlignment="1" applyProtection="1">
      <alignment horizontal="center" vertical="center" wrapText="1"/>
    </xf>
    <xf numFmtId="0" fontId="7" fillId="11" borderId="1" xfId="0" applyFont="1" applyFill="1" applyBorder="1" applyAlignment="1">
      <alignment horizontal="center" vertical="center" wrapText="1"/>
    </xf>
    <xf numFmtId="166" fontId="7" fillId="11" borderId="1" xfId="1" applyNumberFormat="1" applyFont="1" applyFill="1" applyBorder="1" applyAlignment="1" applyProtection="1">
      <alignment horizontal="center" vertical="center" wrapText="1"/>
    </xf>
    <xf numFmtId="0" fontId="7" fillId="12" borderId="1" xfId="0" applyFont="1" applyFill="1" applyBorder="1" applyAlignment="1">
      <alignment horizontal="center" vertical="center" wrapText="1"/>
    </xf>
    <xf numFmtId="166" fontId="7" fillId="12" borderId="1" xfId="1" applyNumberFormat="1"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protection locked="0"/>
    </xf>
    <xf numFmtId="0" fontId="9" fillId="13" borderId="1" xfId="0" applyFont="1" applyFill="1" applyBorder="1" applyAlignment="1" applyProtection="1">
      <alignment horizontal="center" vertical="center" wrapText="1"/>
      <protection locked="0"/>
    </xf>
    <xf numFmtId="0" fontId="4" fillId="5" borderId="1" xfId="0" applyFont="1" applyFill="1" applyBorder="1" applyAlignment="1">
      <alignment vertical="center" wrapText="1"/>
    </xf>
    <xf numFmtId="0" fontId="4" fillId="13" borderId="1" xfId="0" applyFont="1" applyFill="1" applyBorder="1" applyAlignment="1">
      <alignment vertical="center" wrapText="1"/>
    </xf>
    <xf numFmtId="0" fontId="13" fillId="13" borderId="1" xfId="0" applyFont="1" applyFill="1" applyBorder="1" applyAlignment="1">
      <alignment horizontal="center" vertical="center" wrapText="1"/>
    </xf>
    <xf numFmtId="167" fontId="14" fillId="2" borderId="0" xfId="1" applyNumberFormat="1" applyFont="1" applyFill="1" applyAlignment="1" applyProtection="1">
      <alignment horizontal="left" vertical="top" wrapText="1"/>
    </xf>
    <xf numFmtId="167" fontId="15" fillId="2" borderId="0" xfId="1" applyNumberFormat="1" applyFont="1" applyFill="1" applyAlignment="1" applyProtection="1">
      <alignment vertical="center" wrapText="1"/>
    </xf>
    <xf numFmtId="164" fontId="0" fillId="0" borderId="0" xfId="1" applyFont="1" applyBorder="1"/>
    <xf numFmtId="0" fontId="17" fillId="13" borderId="1" xfId="0" applyFont="1" applyFill="1" applyBorder="1" applyAlignment="1">
      <alignment horizontal="center" vertical="center" wrapText="1"/>
    </xf>
    <xf numFmtId="0" fontId="17" fillId="5" borderId="1" xfId="0" applyFont="1" applyFill="1" applyBorder="1" applyAlignment="1">
      <alignment vertical="center" wrapText="1"/>
    </xf>
    <xf numFmtId="0" fontId="7" fillId="5" borderId="1" xfId="0" applyFont="1" applyFill="1" applyBorder="1" applyAlignment="1">
      <alignment vertical="center" wrapText="1"/>
    </xf>
    <xf numFmtId="0" fontId="7" fillId="5" borderId="1" xfId="0" applyFont="1" applyFill="1" applyBorder="1" applyAlignment="1">
      <alignment horizontal="left" vertical="center" wrapText="1"/>
    </xf>
    <xf numFmtId="166" fontId="3" fillId="13" borderId="1" xfId="1" applyNumberFormat="1" applyFont="1" applyFill="1" applyBorder="1" applyAlignment="1" applyProtection="1">
      <alignment horizontal="center" vertical="center" wrapText="1"/>
    </xf>
    <xf numFmtId="0" fontId="3" fillId="13" borderId="1" xfId="0" applyFont="1" applyFill="1" applyBorder="1" applyAlignment="1">
      <alignment vertical="center" wrapText="1"/>
    </xf>
    <xf numFmtId="0" fontId="3" fillId="13"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5" borderId="1" xfId="0" applyFont="1" applyFill="1" applyBorder="1" applyAlignment="1" applyProtection="1">
      <alignment horizontal="center" vertical="center" wrapText="1"/>
      <protection locked="0"/>
    </xf>
    <xf numFmtId="0" fontId="9" fillId="5" borderId="19" xfId="0" applyFont="1" applyFill="1" applyBorder="1" applyAlignment="1">
      <alignment vertical="center" wrapText="1"/>
    </xf>
    <xf numFmtId="2" fontId="3" fillId="2" borderId="0" xfId="0" applyNumberFormat="1" applyFont="1" applyFill="1" applyAlignment="1">
      <alignment horizontal="center" vertical="center" wrapText="1"/>
    </xf>
    <xf numFmtId="0" fontId="3" fillId="13" borderId="1" xfId="0" applyFont="1" applyFill="1" applyBorder="1" applyAlignment="1">
      <alignment horizontal="left" vertical="top" wrapText="1"/>
    </xf>
    <xf numFmtId="166" fontId="12" fillId="14" borderId="1" xfId="1" applyNumberFormat="1" applyFont="1" applyFill="1" applyBorder="1" applyAlignment="1" applyProtection="1">
      <alignment horizontal="center" vertical="center" wrapText="1"/>
    </xf>
    <xf numFmtId="166" fontId="3" fillId="13" borderId="1" xfId="1" applyNumberFormat="1" applyFont="1" applyFill="1" applyBorder="1" applyAlignment="1" applyProtection="1">
      <alignment vertical="center" wrapText="1"/>
    </xf>
    <xf numFmtId="0" fontId="8" fillId="0" borderId="0" xfId="0" applyFont="1" applyAlignment="1">
      <alignment vertical="center"/>
    </xf>
    <xf numFmtId="0" fontId="10" fillId="5" borderId="1" xfId="0" applyFont="1" applyFill="1" applyBorder="1" applyAlignment="1">
      <alignment horizontal="left" vertical="center" wrapText="1"/>
    </xf>
    <xf numFmtId="0" fontId="10" fillId="17" borderId="1" xfId="0" applyFont="1" applyFill="1" applyBorder="1" applyAlignment="1">
      <alignment vertical="center" wrapText="1"/>
    </xf>
    <xf numFmtId="0" fontId="9" fillId="0" borderId="1" xfId="0" applyFont="1" applyBorder="1" applyAlignment="1" applyProtection="1">
      <alignment horizontal="center" vertical="center" wrapText="1"/>
      <protection locked="0"/>
    </xf>
    <xf numFmtId="0" fontId="9" fillId="0" borderId="0" xfId="0" applyFont="1" applyAlignment="1">
      <alignment vertical="center" wrapText="1"/>
    </xf>
    <xf numFmtId="0" fontId="8" fillId="16" borderId="19" xfId="0" applyFont="1" applyFill="1" applyBorder="1" applyAlignment="1">
      <alignment vertical="center" wrapText="1"/>
    </xf>
    <xf numFmtId="0" fontId="8" fillId="12" borderId="19" xfId="0" applyFont="1" applyFill="1" applyBorder="1" applyAlignment="1">
      <alignment vertical="center" wrapText="1"/>
    </xf>
    <xf numFmtId="0" fontId="8" fillId="9" borderId="30"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10" fillId="5" borderId="31" xfId="0" applyFont="1" applyFill="1" applyBorder="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8" fillId="0" borderId="0" xfId="0" applyFont="1" applyAlignment="1">
      <alignment wrapText="1"/>
    </xf>
    <xf numFmtId="0" fontId="7" fillId="0" borderId="1" xfId="0" applyFont="1" applyBorder="1" applyAlignment="1">
      <alignment vertical="center" wrapText="1"/>
    </xf>
    <xf numFmtId="0" fontId="8" fillId="0" borderId="1" xfId="0" applyFont="1" applyBorder="1" applyAlignment="1">
      <alignment horizontal="justify" vertical="center" wrapText="1"/>
    </xf>
    <xf numFmtId="0" fontId="7" fillId="4" borderId="21" xfId="0" applyFont="1" applyFill="1" applyBorder="1" applyAlignment="1">
      <alignment horizontal="center" vertical="center" wrapText="1"/>
    </xf>
    <xf numFmtId="0" fontId="9" fillId="5" borderId="1" xfId="0" applyFont="1" applyFill="1" applyBorder="1" applyAlignment="1">
      <alignment vertical="center" wrapText="1"/>
    </xf>
    <xf numFmtId="0" fontId="8" fillId="0" borderId="1" xfId="0" applyFont="1" applyBorder="1" applyAlignment="1">
      <alignment horizontal="left" vertical="center"/>
    </xf>
    <xf numFmtId="0" fontId="9" fillId="0" borderId="1" xfId="0" applyFont="1" applyBorder="1" applyAlignment="1">
      <alignment vertical="top" wrapText="1"/>
    </xf>
    <xf numFmtId="0" fontId="9" fillId="0" borderId="1" xfId="0" applyFont="1" applyBorder="1"/>
    <xf numFmtId="0" fontId="9" fillId="5" borderId="1" xfId="0" applyFont="1" applyFill="1" applyBorder="1" applyAlignment="1" applyProtection="1">
      <alignment horizontal="left" vertical="top" wrapText="1"/>
      <protection locked="0"/>
    </xf>
    <xf numFmtId="0" fontId="9" fillId="13"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10" fillId="13" borderId="1" xfId="0" applyFont="1" applyFill="1" applyBorder="1" applyAlignment="1">
      <alignment horizontal="left" vertical="top" wrapText="1"/>
    </xf>
    <xf numFmtId="0" fontId="8" fillId="9" borderId="20" xfId="0" applyFont="1" applyFill="1" applyBorder="1" applyAlignment="1">
      <alignment horizontal="left" vertical="top" wrapText="1"/>
    </xf>
    <xf numFmtId="0" fontId="7" fillId="13" borderId="1" xfId="0" applyFont="1" applyFill="1" applyBorder="1" applyAlignment="1">
      <alignment horizontal="left" vertical="top" wrapText="1"/>
    </xf>
    <xf numFmtId="0" fontId="17" fillId="13" borderId="1" xfId="0" applyFont="1" applyFill="1" applyBorder="1" applyAlignment="1">
      <alignment horizontal="left" vertical="top" wrapText="1"/>
    </xf>
    <xf numFmtId="0" fontId="17" fillId="5" borderId="1" xfId="0" applyFont="1" applyFill="1" applyBorder="1" applyAlignment="1" applyProtection="1">
      <alignment horizontal="left" vertical="top" wrapText="1"/>
      <protection locked="0"/>
    </xf>
    <xf numFmtId="0" fontId="9" fillId="13" borderId="1" xfId="0" applyFont="1" applyFill="1" applyBorder="1" applyAlignment="1" applyProtection="1">
      <alignment horizontal="left" vertical="top" wrapText="1"/>
      <protection locked="0"/>
    </xf>
    <xf numFmtId="0" fontId="7" fillId="11" borderId="1" xfId="0" applyFont="1" applyFill="1" applyBorder="1" applyAlignment="1">
      <alignment horizontal="left" vertical="top" wrapText="1"/>
    </xf>
    <xf numFmtId="0" fontId="7" fillId="12" borderId="1" xfId="0" applyFont="1" applyFill="1" applyBorder="1" applyAlignment="1">
      <alignment horizontal="left" vertical="top" wrapText="1"/>
    </xf>
    <xf numFmtId="0" fontId="17" fillId="0" borderId="1" xfId="0" applyFont="1" applyBorder="1" applyAlignment="1">
      <alignment horizontal="left" vertical="top" wrapText="1"/>
    </xf>
    <xf numFmtId="14" fontId="9" fillId="2" borderId="0" xfId="0" applyNumberFormat="1" applyFont="1" applyFill="1" applyAlignment="1" applyProtection="1">
      <alignment horizontal="left" vertical="top" wrapText="1"/>
      <protection locked="0"/>
    </xf>
    <xf numFmtId="0" fontId="17" fillId="0" borderId="0" xfId="0" applyFont="1" applyAlignment="1">
      <alignment horizontal="left" vertical="top" wrapText="1"/>
    </xf>
    <xf numFmtId="0" fontId="7" fillId="9" borderId="1" xfId="0" applyFont="1" applyFill="1" applyBorder="1" applyAlignment="1">
      <alignment horizontal="left" vertical="top" wrapText="1"/>
    </xf>
    <xf numFmtId="0" fontId="1" fillId="0" borderId="0" xfId="0" applyFont="1" applyAlignment="1">
      <alignment horizontal="left" vertical="top" wrapText="1"/>
    </xf>
    <xf numFmtId="0" fontId="17" fillId="5" borderId="31" xfId="0" applyFont="1" applyFill="1" applyBorder="1" applyAlignment="1" applyProtection="1">
      <alignment horizontal="left" vertical="top" wrapText="1"/>
      <protection locked="0"/>
    </xf>
    <xf numFmtId="0" fontId="17" fillId="5" borderId="1" xfId="0" applyFont="1" applyFill="1" applyBorder="1" applyAlignment="1">
      <alignment horizontal="left" vertical="top" wrapText="1"/>
    </xf>
    <xf numFmtId="0" fontId="9" fillId="5"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7" fillId="0" borderId="1" xfId="0" applyFont="1" applyBorder="1" applyAlignment="1" applyProtection="1">
      <alignment horizontal="left" vertical="top" wrapText="1"/>
      <protection locked="0"/>
    </xf>
    <xf numFmtId="0" fontId="17" fillId="0" borderId="19" xfId="0" applyFont="1" applyBorder="1" applyAlignment="1">
      <alignment horizontal="left" vertical="top" wrapText="1"/>
    </xf>
    <xf numFmtId="0" fontId="4" fillId="5" borderId="31" xfId="0" applyFont="1" applyFill="1" applyBorder="1" applyAlignment="1">
      <alignment vertical="center" wrapText="1"/>
    </xf>
    <xf numFmtId="0" fontId="8" fillId="0" borderId="21" xfId="0" applyFont="1" applyBorder="1" applyAlignment="1">
      <alignment vertical="center" wrapText="1"/>
    </xf>
    <xf numFmtId="0" fontId="9" fillId="0" borderId="21" xfId="0" applyFont="1" applyBorder="1" applyAlignment="1">
      <alignment vertical="center" wrapText="1"/>
    </xf>
    <xf numFmtId="0" fontId="8" fillId="13" borderId="22" xfId="0" applyFont="1" applyFill="1" applyBorder="1" applyAlignment="1">
      <alignment vertical="center" wrapText="1"/>
    </xf>
    <xf numFmtId="0" fontId="9" fillId="13" borderId="22" xfId="0" applyFont="1" applyFill="1" applyBorder="1" applyAlignment="1">
      <alignment vertical="center" wrapText="1"/>
    </xf>
    <xf numFmtId="0" fontId="9" fillId="5" borderId="32" xfId="0" applyFont="1" applyFill="1" applyBorder="1" applyAlignment="1" applyProtection="1">
      <alignment horizontal="center" vertical="center" wrapText="1"/>
      <protection locked="0"/>
    </xf>
    <xf numFmtId="0" fontId="9" fillId="13" borderId="21" xfId="0" applyFont="1" applyFill="1" applyBorder="1" applyAlignment="1">
      <alignment horizontal="left" vertical="top" wrapText="1"/>
    </xf>
    <xf numFmtId="0" fontId="9" fillId="13" borderId="22" xfId="0" applyFont="1" applyFill="1" applyBorder="1" applyAlignment="1">
      <alignment horizontal="left" vertical="top" wrapText="1"/>
    </xf>
    <xf numFmtId="0" fontId="17" fillId="5" borderId="19" xfId="0" applyFont="1" applyFill="1" applyBorder="1" applyAlignment="1">
      <alignment horizontal="left" vertical="top" wrapText="1"/>
    </xf>
    <xf numFmtId="0" fontId="17" fillId="5" borderId="21" xfId="0" applyFont="1" applyFill="1" applyBorder="1" applyAlignment="1" applyProtection="1">
      <alignment horizontal="left" vertical="top" wrapText="1"/>
      <protection locked="0"/>
    </xf>
    <xf numFmtId="0" fontId="17" fillId="5" borderId="32" xfId="0" applyFont="1" applyFill="1" applyBorder="1" applyAlignment="1" applyProtection="1">
      <alignment horizontal="left" vertical="top" wrapText="1"/>
      <protection locked="0"/>
    </xf>
    <xf numFmtId="0" fontId="20" fillId="0" borderId="1" xfId="0" applyFont="1" applyBorder="1" applyAlignment="1">
      <alignment horizontal="left" vertical="top" wrapText="1"/>
    </xf>
    <xf numFmtId="0" fontId="11" fillId="5" borderId="21" xfId="0" applyFont="1" applyFill="1" applyBorder="1" applyAlignment="1" applyProtection="1">
      <alignment horizontal="left" vertical="top" wrapText="1"/>
      <protection locked="0"/>
    </xf>
    <xf numFmtId="0" fontId="9" fillId="13" borderId="32" xfId="0" applyFont="1" applyFill="1" applyBorder="1" applyAlignment="1">
      <alignment horizontal="center" vertical="center" wrapText="1"/>
    </xf>
    <xf numFmtId="0" fontId="12" fillId="0" borderId="1" xfId="0" applyFont="1" applyBorder="1" applyAlignment="1">
      <alignment vertical="center" wrapText="1"/>
    </xf>
    <xf numFmtId="0" fontId="3" fillId="0" borderId="1" xfId="0" applyFont="1" applyBorder="1" applyAlignment="1">
      <alignment vertical="center" wrapText="1"/>
    </xf>
    <xf numFmtId="0" fontId="9" fillId="5" borderId="20" xfId="0" applyFont="1" applyFill="1" applyBorder="1" applyAlignment="1">
      <alignment vertical="center" wrapText="1"/>
    </xf>
    <xf numFmtId="0" fontId="10" fillId="13" borderId="21" xfId="0" applyFont="1" applyFill="1" applyBorder="1" applyAlignment="1">
      <alignment vertical="center" wrapText="1"/>
    </xf>
    <xf numFmtId="0" fontId="10" fillId="5" borderId="22" xfId="0" applyFont="1" applyFill="1" applyBorder="1" applyAlignment="1">
      <alignment vertical="center" wrapText="1"/>
    </xf>
    <xf numFmtId="0" fontId="10" fillId="13" borderId="29" xfId="0" applyFont="1" applyFill="1" applyBorder="1" applyAlignment="1">
      <alignment vertical="center" wrapText="1"/>
    </xf>
    <xf numFmtId="0" fontId="7" fillId="5" borderId="21" xfId="0" applyFont="1" applyFill="1" applyBorder="1" applyAlignment="1">
      <alignment vertical="center" wrapText="1"/>
    </xf>
    <xf numFmtId="0" fontId="7" fillId="5" borderId="22" xfId="0" applyFont="1" applyFill="1" applyBorder="1" applyAlignment="1">
      <alignment vertical="center" wrapText="1"/>
    </xf>
    <xf numFmtId="0" fontId="7" fillId="5" borderId="24" xfId="0" applyFont="1" applyFill="1" applyBorder="1" applyAlignment="1">
      <alignment vertical="center" wrapText="1"/>
    </xf>
    <xf numFmtId="0" fontId="8" fillId="0" borderId="32" xfId="0" applyFont="1" applyBorder="1" applyAlignment="1">
      <alignment vertical="center" wrapText="1"/>
    </xf>
    <xf numFmtId="0" fontId="7" fillId="5" borderId="26" xfId="0" applyFont="1" applyFill="1" applyBorder="1" applyAlignment="1">
      <alignment vertical="center" wrapText="1"/>
    </xf>
    <xf numFmtId="0" fontId="7" fillId="13" borderId="21" xfId="0" applyFont="1" applyFill="1" applyBorder="1" applyAlignment="1">
      <alignment horizontal="center" vertical="center" wrapText="1"/>
    </xf>
    <xf numFmtId="0" fontId="10" fillId="13" borderId="22" xfId="0" applyFont="1" applyFill="1" applyBorder="1" applyAlignment="1">
      <alignment vertical="center" wrapText="1"/>
    </xf>
    <xf numFmtId="0" fontId="8" fillId="0" borderId="1" xfId="0" applyFont="1" applyBorder="1" applyAlignment="1">
      <alignment vertical="center"/>
    </xf>
    <xf numFmtId="0" fontId="10" fillId="5" borderId="21" xfId="0" applyFont="1" applyFill="1" applyBorder="1" applyAlignment="1">
      <alignment vertical="center" wrapText="1"/>
    </xf>
    <xf numFmtId="0" fontId="10" fillId="0" borderId="1" xfId="0" applyFont="1" applyBorder="1" applyAlignment="1">
      <alignment vertical="center" wrapText="1"/>
    </xf>
    <xf numFmtId="0" fontId="4" fillId="0" borderId="1" xfId="0" applyFont="1" applyBorder="1" applyAlignment="1">
      <alignment vertical="center" wrapText="1"/>
    </xf>
    <xf numFmtId="0" fontId="7" fillId="13" borderId="22" xfId="0" applyFont="1" applyFill="1" applyBorder="1" applyAlignment="1">
      <alignment vertical="center" wrapText="1"/>
    </xf>
    <xf numFmtId="0" fontId="10" fillId="5" borderId="27" xfId="0" applyFont="1" applyFill="1" applyBorder="1" applyAlignment="1">
      <alignment vertical="center" wrapText="1"/>
    </xf>
    <xf numFmtId="0" fontId="4" fillId="5" borderId="21" xfId="0" applyFont="1" applyFill="1" applyBorder="1" applyAlignment="1">
      <alignment vertical="center" wrapText="1"/>
    </xf>
    <xf numFmtId="0" fontId="10" fillId="5" borderId="23" xfId="0" applyFont="1" applyFill="1" applyBorder="1" applyAlignment="1">
      <alignment vertical="center" wrapText="1"/>
    </xf>
    <xf numFmtId="0" fontId="4" fillId="5" borderId="22" xfId="0" applyFont="1" applyFill="1" applyBorder="1" applyAlignment="1">
      <alignment vertical="center" wrapText="1"/>
    </xf>
    <xf numFmtId="0" fontId="16" fillId="13" borderId="1" xfId="0" applyFont="1" applyFill="1" applyBorder="1" applyAlignment="1">
      <alignment vertical="center" wrapText="1"/>
    </xf>
    <xf numFmtId="0" fontId="17" fillId="13" borderId="1" xfId="0" applyFont="1" applyFill="1" applyBorder="1" applyAlignment="1">
      <alignment vertical="center" wrapText="1"/>
    </xf>
    <xf numFmtId="0" fontId="16" fillId="5" borderId="1" xfId="0" applyFont="1" applyFill="1" applyBorder="1" applyAlignment="1">
      <alignment vertical="center" wrapText="1"/>
    </xf>
    <xf numFmtId="0" fontId="17" fillId="5" borderId="1" xfId="0" applyFont="1" applyFill="1" applyBorder="1" applyAlignment="1" applyProtection="1">
      <alignment horizontal="center" vertical="center" wrapText="1"/>
      <protection locked="0"/>
    </xf>
    <xf numFmtId="0" fontId="7" fillId="5" borderId="21" xfId="0" applyFont="1" applyFill="1" applyBorder="1" applyAlignment="1">
      <alignment horizontal="center" vertical="top" wrapText="1"/>
    </xf>
    <xf numFmtId="166" fontId="3" fillId="13" borderId="1" xfId="1" applyNumberFormat="1" applyFont="1" applyFill="1" applyBorder="1" applyAlignment="1" applyProtection="1">
      <alignment horizontal="center" vertical="center" wrapText="1"/>
    </xf>
    <xf numFmtId="0" fontId="7" fillId="5" borderId="21"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17" fillId="5" borderId="21" xfId="0" applyFont="1" applyFill="1" applyBorder="1" applyAlignment="1" applyProtection="1">
      <alignment horizontal="left" vertical="top" wrapText="1"/>
      <protection locked="0"/>
    </xf>
    <xf numFmtId="0" fontId="17" fillId="5" borderId="22" xfId="0" applyFont="1" applyFill="1" applyBorder="1" applyAlignment="1" applyProtection="1">
      <alignment horizontal="left" vertical="top" wrapText="1"/>
      <protection locked="0"/>
    </xf>
    <xf numFmtId="166" fontId="3" fillId="13" borderId="24" xfId="1" applyNumberFormat="1" applyFont="1" applyFill="1" applyBorder="1" applyAlignment="1" applyProtection="1">
      <alignment horizontal="center" vertical="center" wrapText="1"/>
    </xf>
    <xf numFmtId="166" fontId="3" fillId="13" borderId="25" xfId="1" applyNumberFormat="1" applyFont="1" applyFill="1" applyBorder="1" applyAlignment="1" applyProtection="1">
      <alignment horizontal="center" vertical="center" wrapText="1"/>
    </xf>
    <xf numFmtId="166" fontId="3" fillId="13" borderId="26" xfId="1" applyNumberFormat="1" applyFont="1" applyFill="1" applyBorder="1" applyAlignment="1" applyProtection="1">
      <alignment horizontal="center" vertical="center" wrapText="1"/>
    </xf>
    <xf numFmtId="166" fontId="3" fillId="13" borderId="21" xfId="1" applyNumberFormat="1" applyFont="1" applyFill="1" applyBorder="1" applyAlignment="1" applyProtection="1">
      <alignment horizontal="center" vertical="center" wrapText="1"/>
    </xf>
    <xf numFmtId="166" fontId="3" fillId="13" borderId="29" xfId="1" applyNumberFormat="1" applyFont="1" applyFill="1" applyBorder="1" applyAlignment="1" applyProtection="1">
      <alignment horizontal="center" vertical="center" wrapText="1"/>
    </xf>
    <xf numFmtId="166" fontId="3" fillId="13" borderId="22" xfId="1" applyNumberFormat="1" applyFont="1" applyFill="1" applyBorder="1" applyAlignment="1" applyProtection="1">
      <alignment horizontal="center" vertical="center" wrapText="1"/>
    </xf>
    <xf numFmtId="0" fontId="8" fillId="0" borderId="21" xfId="0" applyFont="1" applyBorder="1" applyAlignment="1">
      <alignment horizontal="center" vertical="center"/>
    </xf>
    <xf numFmtId="0" fontId="8" fillId="0" borderId="29" xfId="0" applyFont="1" applyBorder="1" applyAlignment="1">
      <alignment horizontal="center" vertical="center"/>
    </xf>
    <xf numFmtId="0" fontId="8" fillId="0" borderId="22" xfId="0" applyFont="1" applyBorder="1" applyAlignment="1">
      <alignment horizontal="center" vertical="center"/>
    </xf>
    <xf numFmtId="0" fontId="9"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2" xfId="0" applyFont="1" applyBorder="1" applyAlignment="1">
      <alignment horizontal="center" vertical="center" wrapText="1"/>
    </xf>
    <xf numFmtId="0" fontId="7" fillId="5"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7" fillId="5" borderId="1" xfId="0" applyFont="1" applyFill="1" applyBorder="1" applyAlignment="1">
      <alignment vertical="center" wrapText="1"/>
    </xf>
    <xf numFmtId="0" fontId="7" fillId="5" borderId="32"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8" fillId="10" borderId="22"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8" borderId="22" xfId="0" applyFont="1" applyFill="1" applyBorder="1" applyAlignment="1">
      <alignment horizontal="left" vertical="center" wrapText="1"/>
    </xf>
    <xf numFmtId="0" fontId="12" fillId="5" borderId="1" xfId="0" applyFont="1" applyFill="1" applyBorder="1" applyAlignment="1">
      <alignment vertical="center" wrapText="1"/>
    </xf>
    <xf numFmtId="0" fontId="12" fillId="15" borderId="1" xfId="0" applyFont="1" applyFill="1" applyBorder="1" applyAlignment="1">
      <alignment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7"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8" fillId="14" borderId="1" xfId="0" applyFont="1" applyFill="1" applyBorder="1" applyAlignment="1">
      <alignment vertical="center" wrapText="1"/>
    </xf>
    <xf numFmtId="166" fontId="17" fillId="13" borderId="1" xfId="1" applyNumberFormat="1" applyFont="1" applyFill="1" applyBorder="1" applyAlignment="1" applyProtection="1">
      <alignment horizontal="center" vertical="center" wrapText="1"/>
    </xf>
    <xf numFmtId="166" fontId="3" fillId="13" borderId="31" xfId="1" applyNumberFormat="1" applyFont="1" applyFill="1" applyBorder="1" applyAlignment="1" applyProtection="1">
      <alignment horizontal="center" vertical="center" wrapText="1"/>
    </xf>
    <xf numFmtId="0" fontId="8" fillId="10"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5" fillId="2" borderId="2" xfId="0" applyFont="1" applyFill="1" applyBorder="1" applyAlignment="1">
      <alignment horizontal="right" vertical="center" wrapText="1"/>
    </xf>
    <xf numFmtId="0" fontId="5" fillId="2" borderId="2"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7" fillId="0" borderId="1" xfId="0" applyFont="1" applyBorder="1" applyAlignment="1">
      <alignment horizontal="left" vertical="top" wrapText="1"/>
    </xf>
    <xf numFmtId="0" fontId="8" fillId="0" borderId="1" xfId="0" applyFont="1" applyBorder="1" applyAlignment="1">
      <alignment vertical="center" wrapText="1"/>
    </xf>
    <xf numFmtId="0" fontId="3" fillId="0" borderId="1" xfId="0" applyFont="1" applyFill="1" applyBorder="1" applyAlignment="1" applyProtection="1">
      <alignment horizontal="center" vertical="center" wrapText="1"/>
      <protection locked="0"/>
    </xf>
  </cellXfs>
  <cellStyles count="2">
    <cellStyle name="Comma" xfId="1" builtinId="3"/>
    <cellStyle name="Normal" xfId="0" builtinId="0"/>
  </cellStyles>
  <dxfs count="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AREA 2 – PROCESSES, SYSTEMS AND TOOLS</a:t>
            </a:r>
            <a:endParaRPr lang="en-GB"/>
          </a:p>
        </c:rich>
      </c:tx>
      <c:overlay val="0"/>
      <c:spPr>
        <a:ln w="25400">
          <a:noFill/>
        </a:ln>
      </c:spPr>
    </c:title>
    <c:autoTitleDeleted val="0"/>
    <c:plotArea>
      <c:layout>
        <c:manualLayout>
          <c:layoutTarget val="inner"/>
          <c:xMode val="edge"/>
          <c:yMode val="edge"/>
          <c:x val="0.22327018666182497"/>
          <c:y val="0.23361740740740736"/>
          <c:w val="0.21614505860252103"/>
          <c:h val="0.59361518518518519"/>
        </c:manualLayout>
      </c:layout>
      <c:radarChart>
        <c:radarStyle val="marker"/>
        <c:varyColors val="0"/>
        <c:ser>
          <c:idx val="0"/>
          <c:order val="0"/>
          <c:tx>
            <c:strRef>
              <c:f>Visualization!$A$25</c:f>
              <c:strCache>
                <c:ptCount val="1"/>
                <c:pt idx="0">
                  <c:v>Current score</c:v>
                </c:pt>
              </c:strCache>
            </c:strRef>
          </c:tx>
          <c:marker>
            <c:symbol val="none"/>
          </c:marker>
          <c:cat>
            <c:strRef>
              <c:f>Visualization!$B$24:$E$24</c:f>
              <c:strCache>
                <c:ptCount val="4"/>
                <c:pt idx="0">
                  <c:v>Rôles et responsabilités</c:v>
                </c:pt>
                <c:pt idx="1">
                  <c:v>Intégration de la CVA dans les systèmes </c:v>
                </c:pt>
                <c:pt idx="2">
                  <c:v>Infrastructure, équipement et technologie </c:v>
                </c:pt>
                <c:pt idx="3">
                  <c:v>Outils et conseils techniques de la CVA</c:v>
                </c:pt>
              </c:strCache>
            </c:strRef>
          </c:cat>
          <c:val>
            <c:numRef>
              <c:f>Visualization!$B$25:$E$25</c:f>
              <c:numCache>
                <c:formatCode>0.00</c:formatCode>
                <c:ptCount val="4"/>
                <c:pt idx="0">
                  <c:v>0</c:v>
                </c:pt>
                <c:pt idx="1">
                  <c:v>0</c:v>
                </c:pt>
                <c:pt idx="2">
                  <c:v>0</c:v>
                </c:pt>
                <c:pt idx="3">
                  <c:v>0</c:v>
                </c:pt>
              </c:numCache>
            </c:numRef>
          </c:val>
          <c:extLst>
            <c:ext xmlns:c16="http://schemas.microsoft.com/office/drawing/2014/chart" uri="{C3380CC4-5D6E-409C-BE32-E72D297353CC}">
              <c16:uniqueId val="{00000000-1F72-4940-9BAA-A0311271AD8E}"/>
            </c:ext>
          </c:extLst>
        </c:ser>
        <c:ser>
          <c:idx val="1"/>
          <c:order val="1"/>
          <c:tx>
            <c:strRef>
              <c:f>Visualization!$A$26</c:f>
              <c:strCache>
                <c:ptCount val="1"/>
                <c:pt idx="0">
                  <c:v>Maximum a NS can achieve</c:v>
                </c:pt>
              </c:strCache>
            </c:strRef>
          </c:tx>
          <c:marker>
            <c:symbol val="none"/>
          </c:marker>
          <c:cat>
            <c:strRef>
              <c:f>Visualization!$B$24:$E$24</c:f>
              <c:strCache>
                <c:ptCount val="4"/>
                <c:pt idx="0">
                  <c:v>Rôles et responsabilités</c:v>
                </c:pt>
                <c:pt idx="1">
                  <c:v>Intégration de la CVA dans les systèmes </c:v>
                </c:pt>
                <c:pt idx="2">
                  <c:v>Infrastructure, équipement et technologie </c:v>
                </c:pt>
                <c:pt idx="3">
                  <c:v>Outils et conseils techniques de la CVA</c:v>
                </c:pt>
              </c:strCache>
            </c:strRef>
          </c:cat>
          <c:val>
            <c:numRef>
              <c:f>Visualization!$B$26:$E$26</c:f>
              <c:numCache>
                <c:formatCode>General</c:formatCode>
                <c:ptCount val="4"/>
                <c:pt idx="0">
                  <c:v>3</c:v>
                </c:pt>
                <c:pt idx="1">
                  <c:v>3</c:v>
                </c:pt>
                <c:pt idx="2">
                  <c:v>3</c:v>
                </c:pt>
                <c:pt idx="3">
                  <c:v>3</c:v>
                </c:pt>
              </c:numCache>
            </c:numRef>
          </c:val>
          <c:extLst>
            <c:ext xmlns:c16="http://schemas.microsoft.com/office/drawing/2014/chart" uri="{C3380CC4-5D6E-409C-BE32-E72D297353CC}">
              <c16:uniqueId val="{00000002-1F72-4940-9BAA-A0311271AD8E}"/>
            </c:ext>
          </c:extLst>
        </c:ser>
        <c:dLbls>
          <c:showLegendKey val="0"/>
          <c:showVal val="0"/>
          <c:showCatName val="0"/>
          <c:showSerName val="0"/>
          <c:showPercent val="0"/>
          <c:showBubbleSize val="0"/>
        </c:dLbls>
        <c:axId val="397398944"/>
        <c:axId val="397396200"/>
      </c:radarChart>
      <c:catAx>
        <c:axId val="397398944"/>
        <c:scaling>
          <c:orientation val="minMax"/>
        </c:scaling>
        <c:delete val="0"/>
        <c:axPos val="b"/>
        <c:numFmt formatCode="General" sourceLinked="1"/>
        <c:majorTickMark val="out"/>
        <c:minorTickMark val="none"/>
        <c:tickLblPos val="nextTo"/>
        <c:spPr>
          <a:solidFill>
            <a:schemeClr val="bg1"/>
          </a:solidFill>
        </c:spPr>
        <c:txPr>
          <a:bodyPr rot="0" vert="horz" anchor="t" anchorCtr="0"/>
          <a:lstStyle/>
          <a:p>
            <a:pPr>
              <a:defRPr sz="1000"/>
            </a:pPr>
            <a:endParaRPr lang="en-CH"/>
          </a:p>
        </c:txPr>
        <c:crossAx val="397396200"/>
        <c:crosses val="autoZero"/>
        <c:auto val="0"/>
        <c:lblAlgn val="ctr"/>
        <c:lblOffset val="100"/>
        <c:noMultiLvlLbl val="0"/>
      </c:catAx>
      <c:valAx>
        <c:axId val="397396200"/>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397398944"/>
        <c:crosses val="autoZero"/>
        <c:crossBetween val="between"/>
      </c:valAx>
      <c:spPr>
        <a:noFill/>
        <a:ln w="25400">
          <a:noFill/>
        </a:ln>
      </c:spPr>
    </c:plotArea>
    <c:legend>
      <c:legendPos val="r"/>
      <c:layout>
        <c:manualLayout>
          <c:xMode val="edge"/>
          <c:yMode val="edge"/>
          <c:x val="0.6242509652457584"/>
          <c:y val="0.41985851851851863"/>
          <c:w val="0.31109008292926654"/>
          <c:h val="0.17011333333333334"/>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AREA 1 – LEADERSHIP COMMITMENT</a:t>
            </a:r>
          </a:p>
        </c:rich>
      </c:tx>
      <c:overlay val="0"/>
      <c:spPr>
        <a:noFill/>
        <a:ln w="25400">
          <a:noFill/>
        </a:ln>
      </c:spPr>
    </c:title>
    <c:autoTitleDeleted val="0"/>
    <c:plotArea>
      <c:layout/>
      <c:radarChart>
        <c:radarStyle val="marker"/>
        <c:varyColors val="0"/>
        <c:ser>
          <c:idx val="0"/>
          <c:order val="0"/>
          <c:tx>
            <c:strRef>
              <c:f>Visualization!$A$5</c:f>
              <c:strCache>
                <c:ptCount val="1"/>
                <c:pt idx="0">
                  <c:v>Current score</c:v>
                </c:pt>
              </c:strCache>
            </c:strRef>
          </c:tx>
          <c:marker>
            <c:symbol val="none"/>
          </c:marker>
          <c:cat>
            <c:strRef>
              <c:f>Visualization!$B$4:$F$4</c:f>
              <c:strCache>
                <c:ptCount val="5"/>
                <c:pt idx="0">
                  <c:v>Vision and Strategy</c:v>
                </c:pt>
                <c:pt idx="1">
                  <c:v>Organisational Structure</c:v>
                </c:pt>
                <c:pt idx="2">
                  <c:v>CVAP Capacity Assessment and Gap Analysis</c:v>
                </c:pt>
                <c:pt idx="3">
                  <c:v>Operational Plans and CVAP Plan of Action</c:v>
                </c:pt>
                <c:pt idx="4">
                  <c:v>Leadership-led advocacy and communication</c:v>
                </c:pt>
              </c:strCache>
            </c:strRef>
          </c:cat>
          <c:val>
            <c:numRef>
              <c:f>Visualization!$B$5:$F$5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D457-4D6C-ABFF-EBC38F565377}"/>
            </c:ext>
          </c:extLst>
        </c:ser>
        <c:ser>
          <c:idx val="1"/>
          <c:order val="1"/>
          <c:tx>
            <c:strRef>
              <c:f>Visualization!$A$6</c:f>
              <c:strCache>
                <c:ptCount val="1"/>
                <c:pt idx="0">
                  <c:v>Maximum a NS can achieve</c:v>
                </c:pt>
              </c:strCache>
            </c:strRef>
          </c:tx>
          <c:marker>
            <c:symbol val="none"/>
          </c:marker>
          <c:cat>
            <c:strRef>
              <c:f>Visualization!$B$4:$F$4</c:f>
              <c:strCache>
                <c:ptCount val="5"/>
                <c:pt idx="0">
                  <c:v>Vision and Strategy</c:v>
                </c:pt>
                <c:pt idx="1">
                  <c:v>Organisational Structure</c:v>
                </c:pt>
                <c:pt idx="2">
                  <c:v>CVAP Capacity Assessment and Gap Analysis</c:v>
                </c:pt>
                <c:pt idx="3">
                  <c:v>Operational Plans and CVAP Plan of Action</c:v>
                </c:pt>
                <c:pt idx="4">
                  <c:v>Leadership-led advocacy and communication</c:v>
                </c:pt>
              </c:strCache>
            </c:strRef>
          </c:cat>
          <c:val>
            <c:numRef>
              <c:f>Visualization!$B$6:$F$6</c:f>
              <c:numCache>
                <c:formatCode>General</c:formatCode>
                <c:ptCount val="5"/>
                <c:pt idx="0">
                  <c:v>3.5</c:v>
                </c:pt>
                <c:pt idx="1">
                  <c:v>3.25</c:v>
                </c:pt>
                <c:pt idx="2">
                  <c:v>3</c:v>
                </c:pt>
                <c:pt idx="3">
                  <c:v>3</c:v>
                </c:pt>
                <c:pt idx="4">
                  <c:v>3.5</c:v>
                </c:pt>
              </c:numCache>
            </c:numRef>
          </c:val>
          <c:extLst>
            <c:ext xmlns:c16="http://schemas.microsoft.com/office/drawing/2014/chart" uri="{C3380CC4-5D6E-409C-BE32-E72D297353CC}">
              <c16:uniqueId val="{00000002-D457-4D6C-ABFF-EBC38F565377}"/>
            </c:ext>
          </c:extLst>
        </c:ser>
        <c:dLbls>
          <c:showLegendKey val="0"/>
          <c:showVal val="0"/>
          <c:showCatName val="0"/>
          <c:showSerName val="0"/>
          <c:showPercent val="0"/>
          <c:showBubbleSize val="0"/>
        </c:dLbls>
        <c:axId val="397399336"/>
        <c:axId val="397402472"/>
      </c:radarChart>
      <c:catAx>
        <c:axId val="397399336"/>
        <c:scaling>
          <c:orientation val="minMax"/>
        </c:scaling>
        <c:delete val="0"/>
        <c:axPos val="b"/>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397402472"/>
        <c:crosses val="autoZero"/>
        <c:auto val="0"/>
        <c:lblAlgn val="ctr"/>
        <c:lblOffset val="100"/>
        <c:noMultiLvlLbl val="0"/>
      </c:catAx>
      <c:valAx>
        <c:axId val="397402472"/>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397399336"/>
        <c:crosses val="autoZero"/>
        <c:crossBetween val="between"/>
      </c:valAx>
      <c:spPr>
        <a:noFill/>
        <a:ln w="25400">
          <a:noFill/>
        </a:ln>
      </c:spPr>
    </c:plotArea>
    <c:legend>
      <c:legendPos val="r"/>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AREA 3 – FINANCIAL AND HUMAN RESOURCES AND CAPACITIES</a:t>
            </a:r>
            <a:endParaRPr lang="en-GB"/>
          </a:p>
        </c:rich>
      </c:tx>
      <c:overlay val="0"/>
      <c:spPr>
        <a:ln w="25400">
          <a:noFill/>
        </a:ln>
      </c:spPr>
    </c:title>
    <c:autoTitleDeleted val="0"/>
    <c:plotArea>
      <c:layout/>
      <c:radarChart>
        <c:radarStyle val="marker"/>
        <c:varyColors val="0"/>
        <c:ser>
          <c:idx val="0"/>
          <c:order val="0"/>
          <c:tx>
            <c:strRef>
              <c:f>Visualization!$A$45</c:f>
              <c:strCache>
                <c:ptCount val="1"/>
                <c:pt idx="0">
                  <c:v>Current score</c:v>
                </c:pt>
              </c:strCache>
            </c:strRef>
          </c:tx>
          <c:marker>
            <c:symbol val="none"/>
          </c:marker>
          <c:cat>
            <c:strRef>
              <c:f>Visualization!$B$44:$F$44</c:f>
              <c:strCache>
                <c:ptCount val="5"/>
                <c:pt idx="0">
                  <c:v>Disponibilité, déblocage et reconstitution des fonds</c:v>
                </c:pt>
                <c:pt idx="1">
                  <c:v>Capacité de préparation à la CVA</c:v>
                </c:pt>
                <c:pt idx="2">
                  <c:v>Compétences et capacités en CVA - leadership et décideurs</c:v>
                </c:pt>
                <c:pt idx="3">
                  <c:v>Compétences et capacités en CVA - leadership et décideurs</c:v>
                </c:pt>
                <c:pt idx="4">
                  <c:v>Compétences et capacités en CVA - Personnel des services de support</c:v>
                </c:pt>
              </c:strCache>
            </c:strRef>
          </c:cat>
          <c:val>
            <c:numRef>
              <c:f>Visualization!$B$45:$F$45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91AE-43C4-8D59-C20FDCA165D2}"/>
            </c:ext>
          </c:extLst>
        </c:ser>
        <c:ser>
          <c:idx val="1"/>
          <c:order val="1"/>
          <c:tx>
            <c:strRef>
              <c:f>Visualization!$A$46</c:f>
              <c:strCache>
                <c:ptCount val="1"/>
                <c:pt idx="0">
                  <c:v>Maximum a NS can achieve</c:v>
                </c:pt>
              </c:strCache>
            </c:strRef>
          </c:tx>
          <c:marker>
            <c:symbol val="none"/>
          </c:marker>
          <c:cat>
            <c:strRef>
              <c:f>Visualization!$B$44:$F$44</c:f>
              <c:strCache>
                <c:ptCount val="5"/>
                <c:pt idx="0">
                  <c:v>Disponibilité, déblocage et reconstitution des fonds</c:v>
                </c:pt>
                <c:pt idx="1">
                  <c:v>Capacité de préparation à la CVA</c:v>
                </c:pt>
                <c:pt idx="2">
                  <c:v>Compétences et capacités en CVA - leadership et décideurs</c:v>
                </c:pt>
                <c:pt idx="3">
                  <c:v>Compétences et capacités en CVA - leadership et décideurs</c:v>
                </c:pt>
                <c:pt idx="4">
                  <c:v>Compétences et capacités en CVA - Personnel des services de support</c:v>
                </c:pt>
              </c:strCache>
            </c:strRef>
          </c:cat>
          <c:val>
            <c:numRef>
              <c:f>Visualization!$B$46:$F$46</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1-91AE-43C4-8D59-C20FDCA165D2}"/>
            </c:ext>
          </c:extLst>
        </c:ser>
        <c:dLbls>
          <c:showLegendKey val="0"/>
          <c:showVal val="0"/>
          <c:showCatName val="0"/>
          <c:showSerName val="0"/>
          <c:showPercent val="0"/>
          <c:showBubbleSize val="0"/>
        </c:dLbls>
        <c:axId val="397396592"/>
        <c:axId val="397400512"/>
      </c:radarChart>
      <c:catAx>
        <c:axId val="397396592"/>
        <c:scaling>
          <c:orientation val="minMax"/>
        </c:scaling>
        <c:delete val="0"/>
        <c:axPos val="b"/>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397400512"/>
        <c:crosses val="autoZero"/>
        <c:auto val="0"/>
        <c:lblAlgn val="ctr"/>
        <c:lblOffset val="100"/>
        <c:noMultiLvlLbl val="0"/>
      </c:catAx>
      <c:valAx>
        <c:axId val="397400512"/>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397396592"/>
        <c:crosses val="autoZero"/>
        <c:crossBetween val="between"/>
      </c:valAx>
      <c:spPr>
        <a:noFill/>
        <a:ln w="25400">
          <a:noFill/>
        </a:ln>
      </c:spPr>
    </c:plotArea>
    <c:legend>
      <c:legendPos val="r"/>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a-ET"/>
              <a:t>CVA Organizational Capacity Level</a:t>
            </a:r>
            <a:endParaRPr lang="en-GB"/>
          </a:p>
        </c:rich>
      </c:tx>
      <c:overlay val="0"/>
      <c:spPr>
        <a:noFill/>
        <a:ln w="25400">
          <a:noFill/>
        </a:ln>
      </c:spPr>
    </c:title>
    <c:autoTitleDeleted val="0"/>
    <c:plotArea>
      <c:layout/>
      <c:radarChart>
        <c:radarStyle val="marker"/>
        <c:varyColors val="0"/>
        <c:ser>
          <c:idx val="0"/>
          <c:order val="0"/>
          <c:tx>
            <c:strRef>
              <c:f>Visualization!$A$107</c:f>
              <c:strCache>
                <c:ptCount val="1"/>
                <c:pt idx="0">
                  <c:v>Current score</c:v>
                </c:pt>
              </c:strCache>
            </c:strRef>
          </c:tx>
          <c:marker>
            <c:symbol val="none"/>
          </c:marker>
          <c:cat>
            <c:strRef>
              <c:f>Visualization!$B$106:$F$106</c:f>
              <c:strCache>
                <c:ptCount val="5"/>
                <c:pt idx="0">
                  <c:v>LEADERSHIP COMMITMENT</c:v>
                </c:pt>
                <c:pt idx="1">
                  <c:v>PROCESSES, SYSTEMS AND TOOLS</c:v>
                </c:pt>
                <c:pt idx="2">
                  <c:v>FINANCIAL AND HUMAN RESOURCES AND CAPACITIES</c:v>
                </c:pt>
                <c:pt idx="3">
                  <c:v>COMMUNITY ENGAGEMENT AND ACCOUNTABILITY, COORDINATION AND PARTNERSHIPS</c:v>
                </c:pt>
                <c:pt idx="4">
                  <c:v>TEST, LEARN AND IMPROVE</c:v>
                </c:pt>
              </c:strCache>
            </c:strRef>
          </c:cat>
          <c:val>
            <c:numRef>
              <c:f>Visualization!$B$107:$F$107</c:f>
              <c:numCache>
                <c:formatCode>_-* #,##0.00_-;\-* #,##0.00_-;_-* "-"??_-;_-@_-</c:formatCode>
                <c:ptCount val="5"/>
                <c:pt idx="0">
                  <c:v>0</c:v>
                </c:pt>
                <c:pt idx="1">
                  <c:v>0</c:v>
                </c:pt>
                <c:pt idx="2">
                  <c:v>0</c:v>
                </c:pt>
                <c:pt idx="3">
                  <c:v>0</c:v>
                </c:pt>
                <c:pt idx="4">
                  <c:v>0</c:v>
                </c:pt>
              </c:numCache>
            </c:numRef>
          </c:val>
          <c:extLst>
            <c:ext xmlns:c16="http://schemas.microsoft.com/office/drawing/2014/chart" uri="{C3380CC4-5D6E-409C-BE32-E72D297353CC}">
              <c16:uniqueId val="{00000000-3B08-48E9-A21E-D30A877AEF3F}"/>
            </c:ext>
          </c:extLst>
        </c:ser>
        <c:ser>
          <c:idx val="1"/>
          <c:order val="1"/>
          <c:tx>
            <c:strRef>
              <c:f>Visualization!$A$108</c:f>
              <c:strCache>
                <c:ptCount val="1"/>
                <c:pt idx="0">
                  <c:v>Maximum a NS can achieve</c:v>
                </c:pt>
              </c:strCache>
            </c:strRef>
          </c:tx>
          <c:marker>
            <c:symbol val="none"/>
          </c:marker>
          <c:cat>
            <c:strRef>
              <c:f>Visualization!$B$106:$F$106</c:f>
              <c:strCache>
                <c:ptCount val="5"/>
                <c:pt idx="0">
                  <c:v>LEADERSHIP COMMITMENT</c:v>
                </c:pt>
                <c:pt idx="1">
                  <c:v>PROCESSES, SYSTEMS AND TOOLS</c:v>
                </c:pt>
                <c:pt idx="2">
                  <c:v>FINANCIAL AND HUMAN RESOURCES AND CAPACITIES</c:v>
                </c:pt>
                <c:pt idx="3">
                  <c:v>COMMUNITY ENGAGEMENT AND ACCOUNTABILITY, COORDINATION AND PARTNERSHIPS</c:v>
                </c:pt>
                <c:pt idx="4">
                  <c:v>TEST, LEARN AND IMPROVE</c:v>
                </c:pt>
              </c:strCache>
            </c:strRef>
          </c:cat>
          <c:val>
            <c:numRef>
              <c:f>Visualization!$B$108:$F$108</c:f>
              <c:numCache>
                <c:formatCode>_-* #,##0.00_-;\-* #,##0.00_-;_-* "-"??_-;_-@_-</c:formatCode>
                <c:ptCount val="5"/>
                <c:pt idx="0">
                  <c:v>3.25</c:v>
                </c:pt>
                <c:pt idx="1">
                  <c:v>3</c:v>
                </c:pt>
                <c:pt idx="2">
                  <c:v>3</c:v>
                </c:pt>
                <c:pt idx="3">
                  <c:v>3.4</c:v>
                </c:pt>
                <c:pt idx="4">
                  <c:v>3.1111111111111112</c:v>
                </c:pt>
              </c:numCache>
            </c:numRef>
          </c:val>
          <c:extLst>
            <c:ext xmlns:c16="http://schemas.microsoft.com/office/drawing/2014/chart" uri="{C3380CC4-5D6E-409C-BE32-E72D297353CC}">
              <c16:uniqueId val="{00000004-3B08-48E9-A21E-D30A877AEF3F}"/>
            </c:ext>
          </c:extLst>
        </c:ser>
        <c:dLbls>
          <c:showLegendKey val="0"/>
          <c:showVal val="0"/>
          <c:showCatName val="0"/>
          <c:showSerName val="0"/>
          <c:showPercent val="0"/>
          <c:showBubbleSize val="0"/>
        </c:dLbls>
        <c:axId val="397397768"/>
        <c:axId val="397402864"/>
      </c:radarChart>
      <c:catAx>
        <c:axId val="397397768"/>
        <c:scaling>
          <c:orientation val="minMax"/>
        </c:scaling>
        <c:delete val="0"/>
        <c:axPos val="b"/>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397402864"/>
        <c:crosses val="autoZero"/>
        <c:auto val="0"/>
        <c:lblAlgn val="ctr"/>
        <c:lblOffset val="100"/>
        <c:noMultiLvlLbl val="0"/>
      </c:catAx>
      <c:valAx>
        <c:axId val="397402864"/>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_-* #,##0.00_-;\-* #,##0.00_-;_-* &quot;-&quot;??_-;_-@_-" sourceLinked="1"/>
        <c:majorTickMark val="out"/>
        <c:minorTickMark val="none"/>
        <c:tickLblPos val="nextTo"/>
        <c:crossAx val="397397768"/>
        <c:crosses val="autoZero"/>
        <c:crossBetween val="between"/>
      </c:valAx>
      <c:spPr>
        <a:noFill/>
        <a:ln w="25400">
          <a:noFill/>
        </a:ln>
      </c:spPr>
    </c:plotArea>
    <c:legend>
      <c:legendPos val="r"/>
      <c:overlay val="0"/>
    </c:legend>
    <c:plotVisOnly val="1"/>
    <c:dispBlanksAs val="gap"/>
    <c:showDLblsOverMax val="0"/>
  </c:chart>
  <c:spPr>
    <a:solidFill>
      <a:schemeClr val="bg1"/>
    </a:solidFill>
    <a:ln w="31750" cap="flat" cmpd="sng" algn="ctr">
      <a:solidFill>
        <a:schemeClr val="tx1">
          <a:lumMod val="15000"/>
          <a:lumOff val="85000"/>
        </a:schemeClr>
      </a:solidFill>
      <a:round/>
    </a:ln>
    <a:effectLst/>
  </c:spPr>
  <c:txPr>
    <a:bodyPr/>
    <a:lstStyle/>
    <a:p>
      <a:pPr>
        <a:defRPr/>
      </a:pPr>
      <a:endParaRPr lang="en-CH"/>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AREA 4 – COMMUNITY ENGAGEMENT AND ACCOUNTABILITY, COORDINATION AND PARTNERSHIPS</a:t>
            </a:r>
            <a:endParaRPr lang="en-GB"/>
          </a:p>
        </c:rich>
      </c:tx>
      <c:overlay val="0"/>
      <c:spPr>
        <a:ln w="25400">
          <a:noFill/>
        </a:ln>
      </c:spPr>
    </c:title>
    <c:autoTitleDeleted val="0"/>
    <c:plotArea>
      <c:layout/>
      <c:radarChart>
        <c:radarStyle val="marker"/>
        <c:varyColors val="0"/>
        <c:ser>
          <c:idx val="0"/>
          <c:order val="0"/>
          <c:tx>
            <c:strRef>
              <c:f>Visualization!$A$45</c:f>
              <c:strCache>
                <c:ptCount val="1"/>
                <c:pt idx="0">
                  <c:v>Current score</c:v>
                </c:pt>
              </c:strCache>
            </c:strRef>
          </c:tx>
          <c:marker>
            <c:symbol val="none"/>
          </c:marker>
          <c:cat>
            <c:strRef>
              <c:f>Visualization!$B$44:$F$44</c:f>
              <c:strCache>
                <c:ptCount val="5"/>
                <c:pt idx="0">
                  <c:v>Disponibilité, déblocage et reconstitution des fonds</c:v>
                </c:pt>
                <c:pt idx="1">
                  <c:v>Capacité de préparation à la CVA</c:v>
                </c:pt>
                <c:pt idx="2">
                  <c:v>Compétences et capacités en CVA - leadership et décideurs</c:v>
                </c:pt>
                <c:pt idx="3">
                  <c:v>Compétences et capacités en CVA - leadership et décideurs</c:v>
                </c:pt>
                <c:pt idx="4">
                  <c:v>Compétences et capacités en CVA - Personnel des services de support</c:v>
                </c:pt>
              </c:strCache>
            </c:strRef>
          </c:cat>
          <c:val>
            <c:numRef>
              <c:f>Visualization!$B$45:$F$45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B12E-4A4C-94D7-443CA230AD2D}"/>
            </c:ext>
          </c:extLst>
        </c:ser>
        <c:ser>
          <c:idx val="1"/>
          <c:order val="1"/>
          <c:tx>
            <c:strRef>
              <c:f>Visualization!$A$46</c:f>
              <c:strCache>
                <c:ptCount val="1"/>
                <c:pt idx="0">
                  <c:v>Maximum a NS can achieve</c:v>
                </c:pt>
              </c:strCache>
            </c:strRef>
          </c:tx>
          <c:marker>
            <c:symbol val="none"/>
          </c:marker>
          <c:cat>
            <c:strRef>
              <c:f>Visualization!$B$44:$F$44</c:f>
              <c:strCache>
                <c:ptCount val="5"/>
                <c:pt idx="0">
                  <c:v>Disponibilité, déblocage et reconstitution des fonds</c:v>
                </c:pt>
                <c:pt idx="1">
                  <c:v>Capacité de préparation à la CVA</c:v>
                </c:pt>
                <c:pt idx="2">
                  <c:v>Compétences et capacités en CVA - leadership et décideurs</c:v>
                </c:pt>
                <c:pt idx="3">
                  <c:v>Compétences et capacités en CVA - leadership et décideurs</c:v>
                </c:pt>
                <c:pt idx="4">
                  <c:v>Compétences et capacités en CVA - Personnel des services de support</c:v>
                </c:pt>
              </c:strCache>
            </c:strRef>
          </c:cat>
          <c:val>
            <c:numRef>
              <c:f>Visualization!$B$46:$F$46</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1-B12E-4A4C-94D7-443CA230AD2D}"/>
            </c:ext>
          </c:extLst>
        </c:ser>
        <c:dLbls>
          <c:showLegendKey val="0"/>
          <c:showVal val="0"/>
          <c:showCatName val="0"/>
          <c:showSerName val="0"/>
          <c:showPercent val="0"/>
          <c:showBubbleSize val="0"/>
        </c:dLbls>
        <c:axId val="400313768"/>
        <c:axId val="400309456"/>
      </c:radarChart>
      <c:catAx>
        <c:axId val="400313768"/>
        <c:scaling>
          <c:orientation val="minMax"/>
        </c:scaling>
        <c:delete val="0"/>
        <c:axPos val="b"/>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400309456"/>
        <c:crosses val="autoZero"/>
        <c:auto val="0"/>
        <c:lblAlgn val="ctr"/>
        <c:lblOffset val="100"/>
        <c:noMultiLvlLbl val="0"/>
      </c:catAx>
      <c:valAx>
        <c:axId val="400309456"/>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400313768"/>
        <c:crosses val="autoZero"/>
        <c:crossBetween val="between"/>
      </c:valAx>
      <c:spPr>
        <a:noFill/>
        <a:ln w="25400">
          <a:noFill/>
        </a:ln>
      </c:spPr>
    </c:plotArea>
    <c:legend>
      <c:legendPos val="r"/>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aseline="0"/>
              <a:t>AREA 5 – TEST, LEARN AND IMPROVE</a:t>
            </a:r>
            <a:endParaRPr lang="en-GB"/>
          </a:p>
        </c:rich>
      </c:tx>
      <c:overlay val="0"/>
      <c:spPr>
        <a:ln w="25400">
          <a:noFill/>
        </a:ln>
      </c:spPr>
    </c:title>
    <c:autoTitleDeleted val="0"/>
    <c:plotArea>
      <c:layout/>
      <c:radarChart>
        <c:radarStyle val="marker"/>
        <c:varyColors val="0"/>
        <c:ser>
          <c:idx val="0"/>
          <c:order val="0"/>
          <c:tx>
            <c:strRef>
              <c:f>Visualization!$A$88</c:f>
              <c:strCache>
                <c:ptCount val="1"/>
                <c:pt idx="0">
                  <c:v>Current score</c:v>
                </c:pt>
              </c:strCache>
            </c:strRef>
          </c:tx>
          <c:marker>
            <c:symbol val="none"/>
          </c:marker>
          <c:cat>
            <c:strRef>
              <c:f>Visualization!$B$87:$D$87</c:f>
              <c:strCache>
                <c:ptCount val="3"/>
                <c:pt idx="0">
                  <c:v>Tester la capacité en CVA</c:v>
                </c:pt>
                <c:pt idx="1">
                  <c:v>Gestion des connaissances sur la CVA</c:v>
                </c:pt>
                <c:pt idx="2">
                  <c:v>Réévaluation de la capacité en CVA</c:v>
                </c:pt>
              </c:strCache>
            </c:strRef>
          </c:cat>
          <c:val>
            <c:numRef>
              <c:f>Visualization!$B$88:$D$88</c:f>
              <c:numCache>
                <c:formatCode>0.00</c:formatCode>
                <c:ptCount val="3"/>
                <c:pt idx="0">
                  <c:v>0</c:v>
                </c:pt>
                <c:pt idx="1">
                  <c:v>0</c:v>
                </c:pt>
                <c:pt idx="2">
                  <c:v>0</c:v>
                </c:pt>
              </c:numCache>
            </c:numRef>
          </c:val>
          <c:extLst>
            <c:ext xmlns:c16="http://schemas.microsoft.com/office/drawing/2014/chart" uri="{C3380CC4-5D6E-409C-BE32-E72D297353CC}">
              <c16:uniqueId val="{00000000-206B-46C8-9D15-0EB1E995924F}"/>
            </c:ext>
          </c:extLst>
        </c:ser>
        <c:ser>
          <c:idx val="1"/>
          <c:order val="1"/>
          <c:tx>
            <c:strRef>
              <c:f>Visualization!$A$89</c:f>
              <c:strCache>
                <c:ptCount val="1"/>
                <c:pt idx="0">
                  <c:v>Maximum a NS can achieve</c:v>
                </c:pt>
              </c:strCache>
            </c:strRef>
          </c:tx>
          <c:marker>
            <c:symbol val="none"/>
          </c:marker>
          <c:cat>
            <c:strRef>
              <c:f>Visualization!$B$87:$D$87</c:f>
              <c:strCache>
                <c:ptCount val="3"/>
                <c:pt idx="0">
                  <c:v>Tester la capacité en CVA</c:v>
                </c:pt>
                <c:pt idx="1">
                  <c:v>Gestion des connaissances sur la CVA</c:v>
                </c:pt>
                <c:pt idx="2">
                  <c:v>Réévaluation de la capacité en CVA</c:v>
                </c:pt>
              </c:strCache>
            </c:strRef>
          </c:cat>
          <c:val>
            <c:numRef>
              <c:f>Visualization!$B$89:$D$89</c:f>
              <c:numCache>
                <c:formatCode>_-* #,##0.00_-;\-* #,##0.00_-;_-* "-"??_-;_-@_-</c:formatCode>
                <c:ptCount val="3"/>
                <c:pt idx="0" formatCode="General">
                  <c:v>3</c:v>
                </c:pt>
                <c:pt idx="1">
                  <c:v>3.3333333333333335</c:v>
                </c:pt>
                <c:pt idx="2" formatCode="General">
                  <c:v>3</c:v>
                </c:pt>
              </c:numCache>
            </c:numRef>
          </c:val>
          <c:extLst>
            <c:ext xmlns:c16="http://schemas.microsoft.com/office/drawing/2014/chart" uri="{C3380CC4-5D6E-409C-BE32-E72D297353CC}">
              <c16:uniqueId val="{00000001-206B-46C8-9D15-0EB1E995924F}"/>
            </c:ext>
          </c:extLst>
        </c:ser>
        <c:dLbls>
          <c:showLegendKey val="0"/>
          <c:showVal val="0"/>
          <c:showCatName val="0"/>
          <c:showSerName val="0"/>
          <c:showPercent val="0"/>
          <c:showBubbleSize val="0"/>
        </c:dLbls>
        <c:axId val="400306320"/>
        <c:axId val="400310632"/>
      </c:radarChart>
      <c:catAx>
        <c:axId val="400306320"/>
        <c:scaling>
          <c:orientation val="minMax"/>
        </c:scaling>
        <c:delete val="0"/>
        <c:axPos val="b"/>
        <c:numFmt formatCode="General" sourceLinked="1"/>
        <c:majorTickMark val="out"/>
        <c:minorTickMark val="none"/>
        <c:tickLblPos val="nextTo"/>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CH"/>
          </a:p>
        </c:txPr>
        <c:crossAx val="400310632"/>
        <c:crosses val="autoZero"/>
        <c:auto val="0"/>
        <c:lblAlgn val="ctr"/>
        <c:lblOffset val="100"/>
        <c:noMultiLvlLbl val="0"/>
      </c:catAx>
      <c:valAx>
        <c:axId val="400310632"/>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400306320"/>
        <c:crosses val="autoZero"/>
        <c:crossBetween val="between"/>
      </c:valAx>
      <c:spPr>
        <a:noFill/>
        <a:ln w="25400">
          <a:noFill/>
        </a:ln>
      </c:spPr>
    </c:plotArea>
    <c:legend>
      <c:legendPos val="r"/>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109540</xdr:colOff>
      <xdr:row>26</xdr:row>
      <xdr:rowOff>107154</xdr:rowOff>
    </xdr:from>
    <xdr:to>
      <xdr:col>4</xdr:col>
      <xdr:colOff>904875</xdr:colOff>
      <xdr:row>39</xdr:row>
      <xdr:rowOff>175873</xdr:rowOff>
    </xdr:to>
    <xdr:graphicFrame macro="">
      <xdr:nvGraphicFramePr>
        <xdr:cNvPr id="3" name="Chart 6">
          <a:extLst>
            <a:ext uri="{FF2B5EF4-FFF2-40B4-BE49-F238E27FC236}">
              <a16:creationId xmlns:a16="http://schemas.microsoft.com/office/drawing/2014/main" id="{C38A4F78-ECDD-4830-A201-26C2DDC7E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42862</xdr:colOff>
      <xdr:row>6</xdr:row>
      <xdr:rowOff>83344</xdr:rowOff>
    </xdr:from>
    <xdr:to>
      <xdr:col>4</xdr:col>
      <xdr:colOff>1190625</xdr:colOff>
      <xdr:row>19</xdr:row>
      <xdr:rowOff>147975</xdr:rowOff>
    </xdr:to>
    <xdr:graphicFrame macro="">
      <xdr:nvGraphicFramePr>
        <xdr:cNvPr id="4" name="Chart 6">
          <a:extLst>
            <a:ext uri="{FF2B5EF4-FFF2-40B4-BE49-F238E27FC236}">
              <a16:creationId xmlns:a16="http://schemas.microsoft.com/office/drawing/2014/main" id="{C9A139F9-3ED2-4642-8C9C-544A3FF8EA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66679</xdr:colOff>
      <xdr:row>46</xdr:row>
      <xdr:rowOff>102400</xdr:rowOff>
    </xdr:from>
    <xdr:to>
      <xdr:col>4</xdr:col>
      <xdr:colOff>534081</xdr:colOff>
      <xdr:row>62</xdr:row>
      <xdr:rowOff>17439</xdr:rowOff>
    </xdr:to>
    <xdr:graphicFrame macro="">
      <xdr:nvGraphicFramePr>
        <xdr:cNvPr id="5" name="Chart 6">
          <a:extLst>
            <a:ext uri="{FF2B5EF4-FFF2-40B4-BE49-F238E27FC236}">
              <a16:creationId xmlns:a16="http://schemas.microsoft.com/office/drawing/2014/main" id="{59E6F70A-2DE0-4157-A941-419F1B871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xdr:colOff>
      <xdr:row>108</xdr:row>
      <xdr:rowOff>183697</xdr:rowOff>
    </xdr:from>
    <xdr:to>
      <xdr:col>4</xdr:col>
      <xdr:colOff>993320</xdr:colOff>
      <xdr:row>124</xdr:row>
      <xdr:rowOff>17010</xdr:rowOff>
    </xdr:to>
    <xdr:graphicFrame macro="">
      <xdr:nvGraphicFramePr>
        <xdr:cNvPr id="7" name="Chart 6">
          <a:extLst>
            <a:ext uri="{FF2B5EF4-FFF2-40B4-BE49-F238E27FC236}">
              <a16:creationId xmlns:a16="http://schemas.microsoft.com/office/drawing/2014/main" id="{8752315E-1758-4C4D-8A6C-9E94EF955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68</xdr:row>
      <xdr:rowOff>0</xdr:rowOff>
    </xdr:from>
    <xdr:to>
      <xdr:col>4</xdr:col>
      <xdr:colOff>467402</xdr:colOff>
      <xdr:row>83</xdr:row>
      <xdr:rowOff>34102</xdr:rowOff>
    </xdr:to>
    <xdr:graphicFrame macro="">
      <xdr:nvGraphicFramePr>
        <xdr:cNvPr id="10" name="Chart 6">
          <a:extLst>
            <a:ext uri="{FF2B5EF4-FFF2-40B4-BE49-F238E27FC236}">
              <a16:creationId xmlns:a16="http://schemas.microsoft.com/office/drawing/2014/main" id="{3FAE24B1-3F81-4D2D-A48F-3024E3ACB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90</xdr:row>
      <xdr:rowOff>0</xdr:rowOff>
    </xdr:from>
    <xdr:to>
      <xdr:col>4</xdr:col>
      <xdr:colOff>517071</xdr:colOff>
      <xdr:row>104</xdr:row>
      <xdr:rowOff>54428</xdr:rowOff>
    </xdr:to>
    <xdr:graphicFrame macro="">
      <xdr:nvGraphicFramePr>
        <xdr:cNvPr id="11" name="Chart 6">
          <a:extLst>
            <a:ext uri="{FF2B5EF4-FFF2-40B4-BE49-F238E27FC236}">
              <a16:creationId xmlns:a16="http://schemas.microsoft.com/office/drawing/2014/main" id="{CF7FC216-D0D9-404E-B55F-7AB6FF90F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ria calzadilla" id="{80D99FA8-1A74-4A4D-99CE-D2E8913CB147}" userId="maria calzadilla"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 dT="2021-04-27T06:15:02.53" personId="{80D99FA8-1A74-4A4D-99CE-D2E8913CB147}" id="{FF015E6F-5DDA-4E11-AF5F-68FE623CF9BB}">
    <text>expliquer l'implication de l'haute direction de la SN dans le cluster</text>
  </threadedComment>
  <threadedComment ref="J11" dT="2021-04-27T06:41:58.40" personId="{80D99FA8-1A74-4A4D-99CE-D2E8913CB147}" id="{24B6D729-A047-4A5D-8211-E6CA228935D6}">
    <text>Revoir avec OD pour mieux comprendre</text>
  </threadedComment>
  <threadedComment ref="J12" dT="2021-04-27T06:44:30.87" personId="{80D99FA8-1A74-4A4D-99CE-D2E8913CB147}" id="{8E25D52C-F8A0-4333-8462-17E6C06F7991}">
    <text>Toutes les branches ou quelles sont le prioritaires pour ce renforcement des capacités?</text>
  </threadedComment>
  <threadedComment ref="I13" dT="2021-04-27T06:46:36.46" personId="{80D99FA8-1A74-4A4D-99CE-D2E8913CB147}" id="{0C275B89-D82F-4C45-BAC6-7C4567895925}">
    <text>Formation et suivi?</text>
  </threadedComment>
  <threadedComment ref="J13" dT="2021-04-27T06:47:03.39" personId="{80D99FA8-1A74-4A4D-99CE-D2E8913CB147}" id="{2B5C9834-73EB-4E06-B571-1BEC3BE6D796}">
    <text>penser aussi aux besoins du siege pour mieux soutenir les branches</text>
  </threadedComment>
  <threadedComment ref="J14" dT="2021-04-27T07:20:19.19" personId="{80D99FA8-1A74-4A4D-99CE-D2E8913CB147}" id="{321A8B93-D600-495A-B95A-D08BA8FE840B}">
    <text>passation progressive du role de PF cash à la CV Préparation à la réponse</text>
  </threadedComment>
  <threadedComment ref="I16" dT="2021-04-27T07:22:11.39" personId="{80D99FA8-1A74-4A4D-99CE-D2E8913CB147}" id="{038F6B1E-37E0-4918-901E-1FAD8BA20103}">
    <text>la présente auto-évaluation est la premiere</text>
  </threadedComment>
  <threadedComment ref="J18" dT="2021-04-27T07:23:40.31" personId="{80D99FA8-1A74-4A4D-99CE-D2E8913CB147}" id="{59958C7C-094C-4C16-B3DE-44272E4E642E}">
    <text>au PER?</text>
  </threadedComment>
  <threadedComment ref="I19" dT="2021-04-27T07:25:24.56" personId="{80D99FA8-1A74-4A4D-99CE-D2E8913CB147}" id="{5FAB0CD4-A206-4EFA-A12F-C96BA6B66B78}">
    <text>PC Antsinanana serait une preuve dans le point precedent.
Plusieurs plans de réponse avec CVA en 2020 (covid-FICR, inondations-CRA)
"Plan de réponse existant mais non contextualisé"?</text>
  </threadedComment>
  <threadedComment ref="J21" dT="2021-04-27T07:31:05.26" personId="{80D99FA8-1A74-4A4D-99CE-D2E8913CB147}" id="{0BA2E6CD-7DF6-4594-BBAC-F3D9C2B2C624}">
    <text>"soutien des partenaires sur la CVA"?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T94"/>
  <sheetViews>
    <sheetView tabSelected="1" zoomScale="70" zoomScaleNormal="70" workbookViewId="0">
      <selection activeCell="A22" sqref="A22:A24"/>
    </sheetView>
  </sheetViews>
  <sheetFormatPr defaultColWidth="10.83203125" defaultRowHeight="13" outlineLevelCol="1" x14ac:dyDescent="0.35"/>
  <cols>
    <col min="1" max="1" width="5.08203125" style="29" customWidth="1"/>
    <col min="2" max="2" width="24.75" style="30" customWidth="1"/>
    <col min="3" max="3" width="37.83203125" style="30" customWidth="1" outlineLevel="1"/>
    <col min="4" max="6" width="43" style="30" customWidth="1"/>
    <col min="7" max="7" width="35.33203125" style="30" customWidth="1"/>
    <col min="8" max="8" width="11.58203125" style="48" customWidth="1"/>
    <col min="9" max="9" width="26.58203125" style="30" customWidth="1"/>
    <col min="10" max="10" width="29.33203125" style="30" customWidth="1"/>
    <col min="11" max="11" width="18.83203125" style="33" customWidth="1"/>
    <col min="12" max="256" width="10.83203125" style="29"/>
    <col min="257" max="257" width="5.08203125" style="29" customWidth="1"/>
    <col min="258" max="258" width="17.58203125" style="29" customWidth="1"/>
    <col min="259" max="261" width="25.58203125" style="29" customWidth="1"/>
    <col min="262" max="262" width="26.58203125" style="29" customWidth="1"/>
    <col min="263" max="263" width="28.58203125" style="29" customWidth="1"/>
    <col min="264" max="264" width="9.08203125" style="29" customWidth="1"/>
    <col min="265" max="265" width="10.83203125" style="29"/>
    <col min="266" max="266" width="10.5" style="29" customWidth="1"/>
    <col min="267" max="512" width="10.83203125" style="29"/>
    <col min="513" max="513" width="5.08203125" style="29" customWidth="1"/>
    <col min="514" max="514" width="17.58203125" style="29" customWidth="1"/>
    <col min="515" max="517" width="25.58203125" style="29" customWidth="1"/>
    <col min="518" max="518" width="26.58203125" style="29" customWidth="1"/>
    <col min="519" max="519" width="28.58203125" style="29" customWidth="1"/>
    <col min="520" max="520" width="9.08203125" style="29" customWidth="1"/>
    <col min="521" max="521" width="10.83203125" style="29"/>
    <col min="522" max="522" width="10.5" style="29" customWidth="1"/>
    <col min="523" max="768" width="10.83203125" style="29"/>
    <col min="769" max="769" width="5.08203125" style="29" customWidth="1"/>
    <col min="770" max="770" width="17.58203125" style="29" customWidth="1"/>
    <col min="771" max="773" width="25.58203125" style="29" customWidth="1"/>
    <col min="774" max="774" width="26.58203125" style="29" customWidth="1"/>
    <col min="775" max="775" width="28.58203125" style="29" customWidth="1"/>
    <col min="776" max="776" width="9.08203125" style="29" customWidth="1"/>
    <col min="777" max="777" width="10.83203125" style="29"/>
    <col min="778" max="778" width="10.5" style="29" customWidth="1"/>
    <col min="779" max="1024" width="10.83203125" style="29"/>
    <col min="1025" max="1025" width="5.08203125" style="29" customWidth="1"/>
    <col min="1026" max="1026" width="17.58203125" style="29" customWidth="1"/>
    <col min="1027" max="1029" width="25.58203125" style="29" customWidth="1"/>
    <col min="1030" max="1030" width="26.58203125" style="29" customWidth="1"/>
    <col min="1031" max="1031" width="28.58203125" style="29" customWidth="1"/>
    <col min="1032" max="1032" width="9.08203125" style="29" customWidth="1"/>
    <col min="1033" max="1033" width="10.83203125" style="29"/>
    <col min="1034" max="1034" width="10.5" style="29" customWidth="1"/>
    <col min="1035" max="1280" width="10.83203125" style="29"/>
    <col min="1281" max="1281" width="5.08203125" style="29" customWidth="1"/>
    <col min="1282" max="1282" width="17.58203125" style="29" customWidth="1"/>
    <col min="1283" max="1285" width="25.58203125" style="29" customWidth="1"/>
    <col min="1286" max="1286" width="26.58203125" style="29" customWidth="1"/>
    <col min="1287" max="1287" width="28.58203125" style="29" customWidth="1"/>
    <col min="1288" max="1288" width="9.08203125" style="29" customWidth="1"/>
    <col min="1289" max="1289" width="10.83203125" style="29"/>
    <col min="1290" max="1290" width="10.5" style="29" customWidth="1"/>
    <col min="1291" max="1536" width="10.83203125" style="29"/>
    <col min="1537" max="1537" width="5.08203125" style="29" customWidth="1"/>
    <col min="1538" max="1538" width="17.58203125" style="29" customWidth="1"/>
    <col min="1539" max="1541" width="25.58203125" style="29" customWidth="1"/>
    <col min="1542" max="1542" width="26.58203125" style="29" customWidth="1"/>
    <col min="1543" max="1543" width="28.58203125" style="29" customWidth="1"/>
    <col min="1544" max="1544" width="9.08203125" style="29" customWidth="1"/>
    <col min="1545" max="1545" width="10.83203125" style="29"/>
    <col min="1546" max="1546" width="10.5" style="29" customWidth="1"/>
    <col min="1547" max="1792" width="10.83203125" style="29"/>
    <col min="1793" max="1793" width="5.08203125" style="29" customWidth="1"/>
    <col min="1794" max="1794" width="17.58203125" style="29" customWidth="1"/>
    <col min="1795" max="1797" width="25.58203125" style="29" customWidth="1"/>
    <col min="1798" max="1798" width="26.58203125" style="29" customWidth="1"/>
    <col min="1799" max="1799" width="28.58203125" style="29" customWidth="1"/>
    <col min="1800" max="1800" width="9.08203125" style="29" customWidth="1"/>
    <col min="1801" max="1801" width="10.83203125" style="29"/>
    <col min="1802" max="1802" width="10.5" style="29" customWidth="1"/>
    <col min="1803" max="2048" width="10.83203125" style="29"/>
    <col min="2049" max="2049" width="5.08203125" style="29" customWidth="1"/>
    <col min="2050" max="2050" width="17.58203125" style="29" customWidth="1"/>
    <col min="2051" max="2053" width="25.58203125" style="29" customWidth="1"/>
    <col min="2054" max="2054" width="26.58203125" style="29" customWidth="1"/>
    <col min="2055" max="2055" width="28.58203125" style="29" customWidth="1"/>
    <col min="2056" max="2056" width="9.08203125" style="29" customWidth="1"/>
    <col min="2057" max="2057" width="10.83203125" style="29"/>
    <col min="2058" max="2058" width="10.5" style="29" customWidth="1"/>
    <col min="2059" max="2304" width="10.83203125" style="29"/>
    <col min="2305" max="2305" width="5.08203125" style="29" customWidth="1"/>
    <col min="2306" max="2306" width="17.58203125" style="29" customWidth="1"/>
    <col min="2307" max="2309" width="25.58203125" style="29" customWidth="1"/>
    <col min="2310" max="2310" width="26.58203125" style="29" customWidth="1"/>
    <col min="2311" max="2311" width="28.58203125" style="29" customWidth="1"/>
    <col min="2312" max="2312" width="9.08203125" style="29" customWidth="1"/>
    <col min="2313" max="2313" width="10.83203125" style="29"/>
    <col min="2314" max="2314" width="10.5" style="29" customWidth="1"/>
    <col min="2315" max="2560" width="10.83203125" style="29"/>
    <col min="2561" max="2561" width="5.08203125" style="29" customWidth="1"/>
    <col min="2562" max="2562" width="17.58203125" style="29" customWidth="1"/>
    <col min="2563" max="2565" width="25.58203125" style="29" customWidth="1"/>
    <col min="2566" max="2566" width="26.58203125" style="29" customWidth="1"/>
    <col min="2567" max="2567" width="28.58203125" style="29" customWidth="1"/>
    <col min="2568" max="2568" width="9.08203125" style="29" customWidth="1"/>
    <col min="2569" max="2569" width="10.83203125" style="29"/>
    <col min="2570" max="2570" width="10.5" style="29" customWidth="1"/>
    <col min="2571" max="2816" width="10.83203125" style="29"/>
    <col min="2817" max="2817" width="5.08203125" style="29" customWidth="1"/>
    <col min="2818" max="2818" width="17.58203125" style="29" customWidth="1"/>
    <col min="2819" max="2821" width="25.58203125" style="29" customWidth="1"/>
    <col min="2822" max="2822" width="26.58203125" style="29" customWidth="1"/>
    <col min="2823" max="2823" width="28.58203125" style="29" customWidth="1"/>
    <col min="2824" max="2824" width="9.08203125" style="29" customWidth="1"/>
    <col min="2825" max="2825" width="10.83203125" style="29"/>
    <col min="2826" max="2826" width="10.5" style="29" customWidth="1"/>
    <col min="2827" max="3072" width="10.83203125" style="29"/>
    <col min="3073" max="3073" width="5.08203125" style="29" customWidth="1"/>
    <col min="3074" max="3074" width="17.58203125" style="29" customWidth="1"/>
    <col min="3075" max="3077" width="25.58203125" style="29" customWidth="1"/>
    <col min="3078" max="3078" width="26.58203125" style="29" customWidth="1"/>
    <col min="3079" max="3079" width="28.58203125" style="29" customWidth="1"/>
    <col min="3080" max="3080" width="9.08203125" style="29" customWidth="1"/>
    <col min="3081" max="3081" width="10.83203125" style="29"/>
    <col min="3082" max="3082" width="10.5" style="29" customWidth="1"/>
    <col min="3083" max="3328" width="10.83203125" style="29"/>
    <col min="3329" max="3329" width="5.08203125" style="29" customWidth="1"/>
    <col min="3330" max="3330" width="17.58203125" style="29" customWidth="1"/>
    <col min="3331" max="3333" width="25.58203125" style="29" customWidth="1"/>
    <col min="3334" max="3334" width="26.58203125" style="29" customWidth="1"/>
    <col min="3335" max="3335" width="28.58203125" style="29" customWidth="1"/>
    <col min="3336" max="3336" width="9.08203125" style="29" customWidth="1"/>
    <col min="3337" max="3337" width="10.83203125" style="29"/>
    <col min="3338" max="3338" width="10.5" style="29" customWidth="1"/>
    <col min="3339" max="3584" width="10.83203125" style="29"/>
    <col min="3585" max="3585" width="5.08203125" style="29" customWidth="1"/>
    <col min="3586" max="3586" width="17.58203125" style="29" customWidth="1"/>
    <col min="3587" max="3589" width="25.58203125" style="29" customWidth="1"/>
    <col min="3590" max="3590" width="26.58203125" style="29" customWidth="1"/>
    <col min="3591" max="3591" width="28.58203125" style="29" customWidth="1"/>
    <col min="3592" max="3592" width="9.08203125" style="29" customWidth="1"/>
    <col min="3593" max="3593" width="10.83203125" style="29"/>
    <col min="3594" max="3594" width="10.5" style="29" customWidth="1"/>
    <col min="3595" max="3840" width="10.83203125" style="29"/>
    <col min="3841" max="3841" width="5.08203125" style="29" customWidth="1"/>
    <col min="3842" max="3842" width="17.58203125" style="29" customWidth="1"/>
    <col min="3843" max="3845" width="25.58203125" style="29" customWidth="1"/>
    <col min="3846" max="3846" width="26.58203125" style="29" customWidth="1"/>
    <col min="3847" max="3847" width="28.58203125" style="29" customWidth="1"/>
    <col min="3848" max="3848" width="9.08203125" style="29" customWidth="1"/>
    <col min="3849" max="3849" width="10.83203125" style="29"/>
    <col min="3850" max="3850" width="10.5" style="29" customWidth="1"/>
    <col min="3851" max="4096" width="10.83203125" style="29"/>
    <col min="4097" max="4097" width="5.08203125" style="29" customWidth="1"/>
    <col min="4098" max="4098" width="17.58203125" style="29" customWidth="1"/>
    <col min="4099" max="4101" width="25.58203125" style="29" customWidth="1"/>
    <col min="4102" max="4102" width="26.58203125" style="29" customWidth="1"/>
    <col min="4103" max="4103" width="28.58203125" style="29" customWidth="1"/>
    <col min="4104" max="4104" width="9.08203125" style="29" customWidth="1"/>
    <col min="4105" max="4105" width="10.83203125" style="29"/>
    <col min="4106" max="4106" width="10.5" style="29" customWidth="1"/>
    <col min="4107" max="4352" width="10.83203125" style="29"/>
    <col min="4353" max="4353" width="5.08203125" style="29" customWidth="1"/>
    <col min="4354" max="4354" width="17.58203125" style="29" customWidth="1"/>
    <col min="4355" max="4357" width="25.58203125" style="29" customWidth="1"/>
    <col min="4358" max="4358" width="26.58203125" style="29" customWidth="1"/>
    <col min="4359" max="4359" width="28.58203125" style="29" customWidth="1"/>
    <col min="4360" max="4360" width="9.08203125" style="29" customWidth="1"/>
    <col min="4361" max="4361" width="10.83203125" style="29"/>
    <col min="4362" max="4362" width="10.5" style="29" customWidth="1"/>
    <col min="4363" max="4608" width="10.83203125" style="29"/>
    <col min="4609" max="4609" width="5.08203125" style="29" customWidth="1"/>
    <col min="4610" max="4610" width="17.58203125" style="29" customWidth="1"/>
    <col min="4611" max="4613" width="25.58203125" style="29" customWidth="1"/>
    <col min="4614" max="4614" width="26.58203125" style="29" customWidth="1"/>
    <col min="4615" max="4615" width="28.58203125" style="29" customWidth="1"/>
    <col min="4616" max="4616" width="9.08203125" style="29" customWidth="1"/>
    <col min="4617" max="4617" width="10.83203125" style="29"/>
    <col min="4618" max="4618" width="10.5" style="29" customWidth="1"/>
    <col min="4619" max="4864" width="10.83203125" style="29"/>
    <col min="4865" max="4865" width="5.08203125" style="29" customWidth="1"/>
    <col min="4866" max="4866" width="17.58203125" style="29" customWidth="1"/>
    <col min="4867" max="4869" width="25.58203125" style="29" customWidth="1"/>
    <col min="4870" max="4870" width="26.58203125" style="29" customWidth="1"/>
    <col min="4871" max="4871" width="28.58203125" style="29" customWidth="1"/>
    <col min="4872" max="4872" width="9.08203125" style="29" customWidth="1"/>
    <col min="4873" max="4873" width="10.83203125" style="29"/>
    <col min="4874" max="4874" width="10.5" style="29" customWidth="1"/>
    <col min="4875" max="5120" width="10.83203125" style="29"/>
    <col min="5121" max="5121" width="5.08203125" style="29" customWidth="1"/>
    <col min="5122" max="5122" width="17.58203125" style="29" customWidth="1"/>
    <col min="5123" max="5125" width="25.58203125" style="29" customWidth="1"/>
    <col min="5126" max="5126" width="26.58203125" style="29" customWidth="1"/>
    <col min="5127" max="5127" width="28.58203125" style="29" customWidth="1"/>
    <col min="5128" max="5128" width="9.08203125" style="29" customWidth="1"/>
    <col min="5129" max="5129" width="10.83203125" style="29"/>
    <col min="5130" max="5130" width="10.5" style="29" customWidth="1"/>
    <col min="5131" max="5376" width="10.83203125" style="29"/>
    <col min="5377" max="5377" width="5.08203125" style="29" customWidth="1"/>
    <col min="5378" max="5378" width="17.58203125" style="29" customWidth="1"/>
    <col min="5379" max="5381" width="25.58203125" style="29" customWidth="1"/>
    <col min="5382" max="5382" width="26.58203125" style="29" customWidth="1"/>
    <col min="5383" max="5383" width="28.58203125" style="29" customWidth="1"/>
    <col min="5384" max="5384" width="9.08203125" style="29" customWidth="1"/>
    <col min="5385" max="5385" width="10.83203125" style="29"/>
    <col min="5386" max="5386" width="10.5" style="29" customWidth="1"/>
    <col min="5387" max="5632" width="10.83203125" style="29"/>
    <col min="5633" max="5633" width="5.08203125" style="29" customWidth="1"/>
    <col min="5634" max="5634" width="17.58203125" style="29" customWidth="1"/>
    <col min="5635" max="5637" width="25.58203125" style="29" customWidth="1"/>
    <col min="5638" max="5638" width="26.58203125" style="29" customWidth="1"/>
    <col min="5639" max="5639" width="28.58203125" style="29" customWidth="1"/>
    <col min="5640" max="5640" width="9.08203125" style="29" customWidth="1"/>
    <col min="5641" max="5641" width="10.83203125" style="29"/>
    <col min="5642" max="5642" width="10.5" style="29" customWidth="1"/>
    <col min="5643" max="5888" width="10.83203125" style="29"/>
    <col min="5889" max="5889" width="5.08203125" style="29" customWidth="1"/>
    <col min="5890" max="5890" width="17.58203125" style="29" customWidth="1"/>
    <col min="5891" max="5893" width="25.58203125" style="29" customWidth="1"/>
    <col min="5894" max="5894" width="26.58203125" style="29" customWidth="1"/>
    <col min="5895" max="5895" width="28.58203125" style="29" customWidth="1"/>
    <col min="5896" max="5896" width="9.08203125" style="29" customWidth="1"/>
    <col min="5897" max="5897" width="10.83203125" style="29"/>
    <col min="5898" max="5898" width="10.5" style="29" customWidth="1"/>
    <col min="5899" max="6144" width="10.83203125" style="29"/>
    <col min="6145" max="6145" width="5.08203125" style="29" customWidth="1"/>
    <col min="6146" max="6146" width="17.58203125" style="29" customWidth="1"/>
    <col min="6147" max="6149" width="25.58203125" style="29" customWidth="1"/>
    <col min="6150" max="6150" width="26.58203125" style="29" customWidth="1"/>
    <col min="6151" max="6151" width="28.58203125" style="29" customWidth="1"/>
    <col min="6152" max="6152" width="9.08203125" style="29" customWidth="1"/>
    <col min="6153" max="6153" width="10.83203125" style="29"/>
    <col min="6154" max="6154" width="10.5" style="29" customWidth="1"/>
    <col min="6155" max="6400" width="10.83203125" style="29"/>
    <col min="6401" max="6401" width="5.08203125" style="29" customWidth="1"/>
    <col min="6402" max="6402" width="17.58203125" style="29" customWidth="1"/>
    <col min="6403" max="6405" width="25.58203125" style="29" customWidth="1"/>
    <col min="6406" max="6406" width="26.58203125" style="29" customWidth="1"/>
    <col min="6407" max="6407" width="28.58203125" style="29" customWidth="1"/>
    <col min="6408" max="6408" width="9.08203125" style="29" customWidth="1"/>
    <col min="6409" max="6409" width="10.83203125" style="29"/>
    <col min="6410" max="6410" width="10.5" style="29" customWidth="1"/>
    <col min="6411" max="6656" width="10.83203125" style="29"/>
    <col min="6657" max="6657" width="5.08203125" style="29" customWidth="1"/>
    <col min="6658" max="6658" width="17.58203125" style="29" customWidth="1"/>
    <col min="6659" max="6661" width="25.58203125" style="29" customWidth="1"/>
    <col min="6662" max="6662" width="26.58203125" style="29" customWidth="1"/>
    <col min="6663" max="6663" width="28.58203125" style="29" customWidth="1"/>
    <col min="6664" max="6664" width="9.08203125" style="29" customWidth="1"/>
    <col min="6665" max="6665" width="10.83203125" style="29"/>
    <col min="6666" max="6666" width="10.5" style="29" customWidth="1"/>
    <col min="6667" max="6912" width="10.83203125" style="29"/>
    <col min="6913" max="6913" width="5.08203125" style="29" customWidth="1"/>
    <col min="6914" max="6914" width="17.58203125" style="29" customWidth="1"/>
    <col min="6915" max="6917" width="25.58203125" style="29" customWidth="1"/>
    <col min="6918" max="6918" width="26.58203125" style="29" customWidth="1"/>
    <col min="6919" max="6919" width="28.58203125" style="29" customWidth="1"/>
    <col min="6920" max="6920" width="9.08203125" style="29" customWidth="1"/>
    <col min="6921" max="6921" width="10.83203125" style="29"/>
    <col min="6922" max="6922" width="10.5" style="29" customWidth="1"/>
    <col min="6923" max="7168" width="10.83203125" style="29"/>
    <col min="7169" max="7169" width="5.08203125" style="29" customWidth="1"/>
    <col min="7170" max="7170" width="17.58203125" style="29" customWidth="1"/>
    <col min="7171" max="7173" width="25.58203125" style="29" customWidth="1"/>
    <col min="7174" max="7174" width="26.58203125" style="29" customWidth="1"/>
    <col min="7175" max="7175" width="28.58203125" style="29" customWidth="1"/>
    <col min="7176" max="7176" width="9.08203125" style="29" customWidth="1"/>
    <col min="7177" max="7177" width="10.83203125" style="29"/>
    <col min="7178" max="7178" width="10.5" style="29" customWidth="1"/>
    <col min="7179" max="7424" width="10.83203125" style="29"/>
    <col min="7425" max="7425" width="5.08203125" style="29" customWidth="1"/>
    <col min="7426" max="7426" width="17.58203125" style="29" customWidth="1"/>
    <col min="7427" max="7429" width="25.58203125" style="29" customWidth="1"/>
    <col min="7430" max="7430" width="26.58203125" style="29" customWidth="1"/>
    <col min="7431" max="7431" width="28.58203125" style="29" customWidth="1"/>
    <col min="7432" max="7432" width="9.08203125" style="29" customWidth="1"/>
    <col min="7433" max="7433" width="10.83203125" style="29"/>
    <col min="7434" max="7434" width="10.5" style="29" customWidth="1"/>
    <col min="7435" max="7680" width="10.83203125" style="29"/>
    <col min="7681" max="7681" width="5.08203125" style="29" customWidth="1"/>
    <col min="7682" max="7682" width="17.58203125" style="29" customWidth="1"/>
    <col min="7683" max="7685" width="25.58203125" style="29" customWidth="1"/>
    <col min="7686" max="7686" width="26.58203125" style="29" customWidth="1"/>
    <col min="7687" max="7687" width="28.58203125" style="29" customWidth="1"/>
    <col min="7688" max="7688" width="9.08203125" style="29" customWidth="1"/>
    <col min="7689" max="7689" width="10.83203125" style="29"/>
    <col min="7690" max="7690" width="10.5" style="29" customWidth="1"/>
    <col min="7691" max="7936" width="10.83203125" style="29"/>
    <col min="7937" max="7937" width="5.08203125" style="29" customWidth="1"/>
    <col min="7938" max="7938" width="17.58203125" style="29" customWidth="1"/>
    <col min="7939" max="7941" width="25.58203125" style="29" customWidth="1"/>
    <col min="7942" max="7942" width="26.58203125" style="29" customWidth="1"/>
    <col min="7943" max="7943" width="28.58203125" style="29" customWidth="1"/>
    <col min="7944" max="7944" width="9.08203125" style="29" customWidth="1"/>
    <col min="7945" max="7945" width="10.83203125" style="29"/>
    <col min="7946" max="7946" width="10.5" style="29" customWidth="1"/>
    <col min="7947" max="8192" width="10.83203125" style="29"/>
    <col min="8193" max="8193" width="5.08203125" style="29" customWidth="1"/>
    <col min="8194" max="8194" width="17.58203125" style="29" customWidth="1"/>
    <col min="8195" max="8197" width="25.58203125" style="29" customWidth="1"/>
    <col min="8198" max="8198" width="26.58203125" style="29" customWidth="1"/>
    <col min="8199" max="8199" width="28.58203125" style="29" customWidth="1"/>
    <col min="8200" max="8200" width="9.08203125" style="29" customWidth="1"/>
    <col min="8201" max="8201" width="10.83203125" style="29"/>
    <col min="8202" max="8202" width="10.5" style="29" customWidth="1"/>
    <col min="8203" max="8448" width="10.83203125" style="29"/>
    <col min="8449" max="8449" width="5.08203125" style="29" customWidth="1"/>
    <col min="8450" max="8450" width="17.58203125" style="29" customWidth="1"/>
    <col min="8451" max="8453" width="25.58203125" style="29" customWidth="1"/>
    <col min="8454" max="8454" width="26.58203125" style="29" customWidth="1"/>
    <col min="8455" max="8455" width="28.58203125" style="29" customWidth="1"/>
    <col min="8456" max="8456" width="9.08203125" style="29" customWidth="1"/>
    <col min="8457" max="8457" width="10.83203125" style="29"/>
    <col min="8458" max="8458" width="10.5" style="29" customWidth="1"/>
    <col min="8459" max="8704" width="10.83203125" style="29"/>
    <col min="8705" max="8705" width="5.08203125" style="29" customWidth="1"/>
    <col min="8706" max="8706" width="17.58203125" style="29" customWidth="1"/>
    <col min="8707" max="8709" width="25.58203125" style="29" customWidth="1"/>
    <col min="8710" max="8710" width="26.58203125" style="29" customWidth="1"/>
    <col min="8711" max="8711" width="28.58203125" style="29" customWidth="1"/>
    <col min="8712" max="8712" width="9.08203125" style="29" customWidth="1"/>
    <col min="8713" max="8713" width="10.83203125" style="29"/>
    <col min="8714" max="8714" width="10.5" style="29" customWidth="1"/>
    <col min="8715" max="8960" width="10.83203125" style="29"/>
    <col min="8961" max="8961" width="5.08203125" style="29" customWidth="1"/>
    <col min="8962" max="8962" width="17.58203125" style="29" customWidth="1"/>
    <col min="8963" max="8965" width="25.58203125" style="29" customWidth="1"/>
    <col min="8966" max="8966" width="26.58203125" style="29" customWidth="1"/>
    <col min="8967" max="8967" width="28.58203125" style="29" customWidth="1"/>
    <col min="8968" max="8968" width="9.08203125" style="29" customWidth="1"/>
    <col min="8969" max="8969" width="10.83203125" style="29"/>
    <col min="8970" max="8970" width="10.5" style="29" customWidth="1"/>
    <col min="8971" max="9216" width="10.83203125" style="29"/>
    <col min="9217" max="9217" width="5.08203125" style="29" customWidth="1"/>
    <col min="9218" max="9218" width="17.58203125" style="29" customWidth="1"/>
    <col min="9219" max="9221" width="25.58203125" style="29" customWidth="1"/>
    <col min="9222" max="9222" width="26.58203125" style="29" customWidth="1"/>
    <col min="9223" max="9223" width="28.58203125" style="29" customWidth="1"/>
    <col min="9224" max="9224" width="9.08203125" style="29" customWidth="1"/>
    <col min="9225" max="9225" width="10.83203125" style="29"/>
    <col min="9226" max="9226" width="10.5" style="29" customWidth="1"/>
    <col min="9227" max="9472" width="10.83203125" style="29"/>
    <col min="9473" max="9473" width="5.08203125" style="29" customWidth="1"/>
    <col min="9474" max="9474" width="17.58203125" style="29" customWidth="1"/>
    <col min="9475" max="9477" width="25.58203125" style="29" customWidth="1"/>
    <col min="9478" max="9478" width="26.58203125" style="29" customWidth="1"/>
    <col min="9479" max="9479" width="28.58203125" style="29" customWidth="1"/>
    <col min="9480" max="9480" width="9.08203125" style="29" customWidth="1"/>
    <col min="9481" max="9481" width="10.83203125" style="29"/>
    <col min="9482" max="9482" width="10.5" style="29" customWidth="1"/>
    <col min="9483" max="9728" width="10.83203125" style="29"/>
    <col min="9729" max="9729" width="5.08203125" style="29" customWidth="1"/>
    <col min="9730" max="9730" width="17.58203125" style="29" customWidth="1"/>
    <col min="9731" max="9733" width="25.58203125" style="29" customWidth="1"/>
    <col min="9734" max="9734" width="26.58203125" style="29" customWidth="1"/>
    <col min="9735" max="9735" width="28.58203125" style="29" customWidth="1"/>
    <col min="9736" max="9736" width="9.08203125" style="29" customWidth="1"/>
    <col min="9737" max="9737" width="10.83203125" style="29"/>
    <col min="9738" max="9738" width="10.5" style="29" customWidth="1"/>
    <col min="9739" max="9984" width="10.83203125" style="29"/>
    <col min="9985" max="9985" width="5.08203125" style="29" customWidth="1"/>
    <col min="9986" max="9986" width="17.58203125" style="29" customWidth="1"/>
    <col min="9987" max="9989" width="25.58203125" style="29" customWidth="1"/>
    <col min="9990" max="9990" width="26.58203125" style="29" customWidth="1"/>
    <col min="9991" max="9991" width="28.58203125" style="29" customWidth="1"/>
    <col min="9992" max="9992" width="9.08203125" style="29" customWidth="1"/>
    <col min="9993" max="9993" width="10.83203125" style="29"/>
    <col min="9994" max="9994" width="10.5" style="29" customWidth="1"/>
    <col min="9995" max="10240" width="10.83203125" style="29"/>
    <col min="10241" max="10241" width="5.08203125" style="29" customWidth="1"/>
    <col min="10242" max="10242" width="17.58203125" style="29" customWidth="1"/>
    <col min="10243" max="10245" width="25.58203125" style="29" customWidth="1"/>
    <col min="10246" max="10246" width="26.58203125" style="29" customWidth="1"/>
    <col min="10247" max="10247" width="28.58203125" style="29" customWidth="1"/>
    <col min="10248" max="10248" width="9.08203125" style="29" customWidth="1"/>
    <col min="10249" max="10249" width="10.83203125" style="29"/>
    <col min="10250" max="10250" width="10.5" style="29" customWidth="1"/>
    <col min="10251" max="10496" width="10.83203125" style="29"/>
    <col min="10497" max="10497" width="5.08203125" style="29" customWidth="1"/>
    <col min="10498" max="10498" width="17.58203125" style="29" customWidth="1"/>
    <col min="10499" max="10501" width="25.58203125" style="29" customWidth="1"/>
    <col min="10502" max="10502" width="26.58203125" style="29" customWidth="1"/>
    <col min="10503" max="10503" width="28.58203125" style="29" customWidth="1"/>
    <col min="10504" max="10504" width="9.08203125" style="29" customWidth="1"/>
    <col min="10505" max="10505" width="10.83203125" style="29"/>
    <col min="10506" max="10506" width="10.5" style="29" customWidth="1"/>
    <col min="10507" max="10752" width="10.83203125" style="29"/>
    <col min="10753" max="10753" width="5.08203125" style="29" customWidth="1"/>
    <col min="10754" max="10754" width="17.58203125" style="29" customWidth="1"/>
    <col min="10755" max="10757" width="25.58203125" style="29" customWidth="1"/>
    <col min="10758" max="10758" width="26.58203125" style="29" customWidth="1"/>
    <col min="10759" max="10759" width="28.58203125" style="29" customWidth="1"/>
    <col min="10760" max="10760" width="9.08203125" style="29" customWidth="1"/>
    <col min="10761" max="10761" width="10.83203125" style="29"/>
    <col min="10762" max="10762" width="10.5" style="29" customWidth="1"/>
    <col min="10763" max="11008" width="10.83203125" style="29"/>
    <col min="11009" max="11009" width="5.08203125" style="29" customWidth="1"/>
    <col min="11010" max="11010" width="17.58203125" style="29" customWidth="1"/>
    <col min="11011" max="11013" width="25.58203125" style="29" customWidth="1"/>
    <col min="11014" max="11014" width="26.58203125" style="29" customWidth="1"/>
    <col min="11015" max="11015" width="28.58203125" style="29" customWidth="1"/>
    <col min="11016" max="11016" width="9.08203125" style="29" customWidth="1"/>
    <col min="11017" max="11017" width="10.83203125" style="29"/>
    <col min="11018" max="11018" width="10.5" style="29" customWidth="1"/>
    <col min="11019" max="11264" width="10.83203125" style="29"/>
    <col min="11265" max="11265" width="5.08203125" style="29" customWidth="1"/>
    <col min="11266" max="11266" width="17.58203125" style="29" customWidth="1"/>
    <col min="11267" max="11269" width="25.58203125" style="29" customWidth="1"/>
    <col min="11270" max="11270" width="26.58203125" style="29" customWidth="1"/>
    <col min="11271" max="11271" width="28.58203125" style="29" customWidth="1"/>
    <col min="11272" max="11272" width="9.08203125" style="29" customWidth="1"/>
    <col min="11273" max="11273" width="10.83203125" style="29"/>
    <col min="11274" max="11274" width="10.5" style="29" customWidth="1"/>
    <col min="11275" max="11520" width="10.83203125" style="29"/>
    <col min="11521" max="11521" width="5.08203125" style="29" customWidth="1"/>
    <col min="11522" max="11522" width="17.58203125" style="29" customWidth="1"/>
    <col min="11523" max="11525" width="25.58203125" style="29" customWidth="1"/>
    <col min="11526" max="11526" width="26.58203125" style="29" customWidth="1"/>
    <col min="11527" max="11527" width="28.58203125" style="29" customWidth="1"/>
    <col min="11528" max="11528" width="9.08203125" style="29" customWidth="1"/>
    <col min="11529" max="11529" width="10.83203125" style="29"/>
    <col min="11530" max="11530" width="10.5" style="29" customWidth="1"/>
    <col min="11531" max="11776" width="10.83203125" style="29"/>
    <col min="11777" max="11777" width="5.08203125" style="29" customWidth="1"/>
    <col min="11778" max="11778" width="17.58203125" style="29" customWidth="1"/>
    <col min="11779" max="11781" width="25.58203125" style="29" customWidth="1"/>
    <col min="11782" max="11782" width="26.58203125" style="29" customWidth="1"/>
    <col min="11783" max="11783" width="28.58203125" style="29" customWidth="1"/>
    <col min="11784" max="11784" width="9.08203125" style="29" customWidth="1"/>
    <col min="11785" max="11785" width="10.83203125" style="29"/>
    <col min="11786" max="11786" width="10.5" style="29" customWidth="1"/>
    <col min="11787" max="12032" width="10.83203125" style="29"/>
    <col min="12033" max="12033" width="5.08203125" style="29" customWidth="1"/>
    <col min="12034" max="12034" width="17.58203125" style="29" customWidth="1"/>
    <col min="12035" max="12037" width="25.58203125" style="29" customWidth="1"/>
    <col min="12038" max="12038" width="26.58203125" style="29" customWidth="1"/>
    <col min="12039" max="12039" width="28.58203125" style="29" customWidth="1"/>
    <col min="12040" max="12040" width="9.08203125" style="29" customWidth="1"/>
    <col min="12041" max="12041" width="10.83203125" style="29"/>
    <col min="12042" max="12042" width="10.5" style="29" customWidth="1"/>
    <col min="12043" max="12288" width="10.83203125" style="29"/>
    <col min="12289" max="12289" width="5.08203125" style="29" customWidth="1"/>
    <col min="12290" max="12290" width="17.58203125" style="29" customWidth="1"/>
    <col min="12291" max="12293" width="25.58203125" style="29" customWidth="1"/>
    <col min="12294" max="12294" width="26.58203125" style="29" customWidth="1"/>
    <col min="12295" max="12295" width="28.58203125" style="29" customWidth="1"/>
    <col min="12296" max="12296" width="9.08203125" style="29" customWidth="1"/>
    <col min="12297" max="12297" width="10.83203125" style="29"/>
    <col min="12298" max="12298" width="10.5" style="29" customWidth="1"/>
    <col min="12299" max="12544" width="10.83203125" style="29"/>
    <col min="12545" max="12545" width="5.08203125" style="29" customWidth="1"/>
    <col min="12546" max="12546" width="17.58203125" style="29" customWidth="1"/>
    <col min="12547" max="12549" width="25.58203125" style="29" customWidth="1"/>
    <col min="12550" max="12550" width="26.58203125" style="29" customWidth="1"/>
    <col min="12551" max="12551" width="28.58203125" style="29" customWidth="1"/>
    <col min="12552" max="12552" width="9.08203125" style="29" customWidth="1"/>
    <col min="12553" max="12553" width="10.83203125" style="29"/>
    <col min="12554" max="12554" width="10.5" style="29" customWidth="1"/>
    <col min="12555" max="12800" width="10.83203125" style="29"/>
    <col min="12801" max="12801" width="5.08203125" style="29" customWidth="1"/>
    <col min="12802" max="12802" width="17.58203125" style="29" customWidth="1"/>
    <col min="12803" max="12805" width="25.58203125" style="29" customWidth="1"/>
    <col min="12806" max="12806" width="26.58203125" style="29" customWidth="1"/>
    <col min="12807" max="12807" width="28.58203125" style="29" customWidth="1"/>
    <col min="12808" max="12808" width="9.08203125" style="29" customWidth="1"/>
    <col min="12809" max="12809" width="10.83203125" style="29"/>
    <col min="12810" max="12810" width="10.5" style="29" customWidth="1"/>
    <col min="12811" max="13056" width="10.83203125" style="29"/>
    <col min="13057" max="13057" width="5.08203125" style="29" customWidth="1"/>
    <col min="13058" max="13058" width="17.58203125" style="29" customWidth="1"/>
    <col min="13059" max="13061" width="25.58203125" style="29" customWidth="1"/>
    <col min="13062" max="13062" width="26.58203125" style="29" customWidth="1"/>
    <col min="13063" max="13063" width="28.58203125" style="29" customWidth="1"/>
    <col min="13064" max="13064" width="9.08203125" style="29" customWidth="1"/>
    <col min="13065" max="13065" width="10.83203125" style="29"/>
    <col min="13066" max="13066" width="10.5" style="29" customWidth="1"/>
    <col min="13067" max="13312" width="10.83203125" style="29"/>
    <col min="13313" max="13313" width="5.08203125" style="29" customWidth="1"/>
    <col min="13314" max="13314" width="17.58203125" style="29" customWidth="1"/>
    <col min="13315" max="13317" width="25.58203125" style="29" customWidth="1"/>
    <col min="13318" max="13318" width="26.58203125" style="29" customWidth="1"/>
    <col min="13319" max="13319" width="28.58203125" style="29" customWidth="1"/>
    <col min="13320" max="13320" width="9.08203125" style="29" customWidth="1"/>
    <col min="13321" max="13321" width="10.83203125" style="29"/>
    <col min="13322" max="13322" width="10.5" style="29" customWidth="1"/>
    <col min="13323" max="13568" width="10.83203125" style="29"/>
    <col min="13569" max="13569" width="5.08203125" style="29" customWidth="1"/>
    <col min="13570" max="13570" width="17.58203125" style="29" customWidth="1"/>
    <col min="13571" max="13573" width="25.58203125" style="29" customWidth="1"/>
    <col min="13574" max="13574" width="26.58203125" style="29" customWidth="1"/>
    <col min="13575" max="13575" width="28.58203125" style="29" customWidth="1"/>
    <col min="13576" max="13576" width="9.08203125" style="29" customWidth="1"/>
    <col min="13577" max="13577" width="10.83203125" style="29"/>
    <col min="13578" max="13578" width="10.5" style="29" customWidth="1"/>
    <col min="13579" max="13824" width="10.83203125" style="29"/>
    <col min="13825" max="13825" width="5.08203125" style="29" customWidth="1"/>
    <col min="13826" max="13826" width="17.58203125" style="29" customWidth="1"/>
    <col min="13827" max="13829" width="25.58203125" style="29" customWidth="1"/>
    <col min="13830" max="13830" width="26.58203125" style="29" customWidth="1"/>
    <col min="13831" max="13831" width="28.58203125" style="29" customWidth="1"/>
    <col min="13832" max="13832" width="9.08203125" style="29" customWidth="1"/>
    <col min="13833" max="13833" width="10.83203125" style="29"/>
    <col min="13834" max="13834" width="10.5" style="29" customWidth="1"/>
    <col min="13835" max="14080" width="10.83203125" style="29"/>
    <col min="14081" max="14081" width="5.08203125" style="29" customWidth="1"/>
    <col min="14082" max="14082" width="17.58203125" style="29" customWidth="1"/>
    <col min="14083" max="14085" width="25.58203125" style="29" customWidth="1"/>
    <col min="14086" max="14086" width="26.58203125" style="29" customWidth="1"/>
    <col min="14087" max="14087" width="28.58203125" style="29" customWidth="1"/>
    <col min="14088" max="14088" width="9.08203125" style="29" customWidth="1"/>
    <col min="14089" max="14089" width="10.83203125" style="29"/>
    <col min="14090" max="14090" width="10.5" style="29" customWidth="1"/>
    <col min="14091" max="14336" width="10.83203125" style="29"/>
    <col min="14337" max="14337" width="5.08203125" style="29" customWidth="1"/>
    <col min="14338" max="14338" width="17.58203125" style="29" customWidth="1"/>
    <col min="14339" max="14341" width="25.58203125" style="29" customWidth="1"/>
    <col min="14342" max="14342" width="26.58203125" style="29" customWidth="1"/>
    <col min="14343" max="14343" width="28.58203125" style="29" customWidth="1"/>
    <col min="14344" max="14344" width="9.08203125" style="29" customWidth="1"/>
    <col min="14345" max="14345" width="10.83203125" style="29"/>
    <col min="14346" max="14346" width="10.5" style="29" customWidth="1"/>
    <col min="14347" max="14592" width="10.83203125" style="29"/>
    <col min="14593" max="14593" width="5.08203125" style="29" customWidth="1"/>
    <col min="14594" max="14594" width="17.58203125" style="29" customWidth="1"/>
    <col min="14595" max="14597" width="25.58203125" style="29" customWidth="1"/>
    <col min="14598" max="14598" width="26.58203125" style="29" customWidth="1"/>
    <col min="14599" max="14599" width="28.58203125" style="29" customWidth="1"/>
    <col min="14600" max="14600" width="9.08203125" style="29" customWidth="1"/>
    <col min="14601" max="14601" width="10.83203125" style="29"/>
    <col min="14602" max="14602" width="10.5" style="29" customWidth="1"/>
    <col min="14603" max="14848" width="10.83203125" style="29"/>
    <col min="14849" max="14849" width="5.08203125" style="29" customWidth="1"/>
    <col min="14850" max="14850" width="17.58203125" style="29" customWidth="1"/>
    <col min="14851" max="14853" width="25.58203125" style="29" customWidth="1"/>
    <col min="14854" max="14854" width="26.58203125" style="29" customWidth="1"/>
    <col min="14855" max="14855" width="28.58203125" style="29" customWidth="1"/>
    <col min="14856" max="14856" width="9.08203125" style="29" customWidth="1"/>
    <col min="14857" max="14857" width="10.83203125" style="29"/>
    <col min="14858" max="14858" width="10.5" style="29" customWidth="1"/>
    <col min="14859" max="15104" width="10.83203125" style="29"/>
    <col min="15105" max="15105" width="5.08203125" style="29" customWidth="1"/>
    <col min="15106" max="15106" width="17.58203125" style="29" customWidth="1"/>
    <col min="15107" max="15109" width="25.58203125" style="29" customWidth="1"/>
    <col min="15110" max="15110" width="26.58203125" style="29" customWidth="1"/>
    <col min="15111" max="15111" width="28.58203125" style="29" customWidth="1"/>
    <col min="15112" max="15112" width="9.08203125" style="29" customWidth="1"/>
    <col min="15113" max="15113" width="10.83203125" style="29"/>
    <col min="15114" max="15114" width="10.5" style="29" customWidth="1"/>
    <col min="15115" max="15360" width="10.83203125" style="29"/>
    <col min="15361" max="15361" width="5.08203125" style="29" customWidth="1"/>
    <col min="15362" max="15362" width="17.58203125" style="29" customWidth="1"/>
    <col min="15363" max="15365" width="25.58203125" style="29" customWidth="1"/>
    <col min="15366" max="15366" width="26.58203125" style="29" customWidth="1"/>
    <col min="15367" max="15367" width="28.58203125" style="29" customWidth="1"/>
    <col min="15368" max="15368" width="9.08203125" style="29" customWidth="1"/>
    <col min="15369" max="15369" width="10.83203125" style="29"/>
    <col min="15370" max="15370" width="10.5" style="29" customWidth="1"/>
    <col min="15371" max="15616" width="10.83203125" style="29"/>
    <col min="15617" max="15617" width="5.08203125" style="29" customWidth="1"/>
    <col min="15618" max="15618" width="17.58203125" style="29" customWidth="1"/>
    <col min="15619" max="15621" width="25.58203125" style="29" customWidth="1"/>
    <col min="15622" max="15622" width="26.58203125" style="29" customWidth="1"/>
    <col min="15623" max="15623" width="28.58203125" style="29" customWidth="1"/>
    <col min="15624" max="15624" width="9.08203125" style="29" customWidth="1"/>
    <col min="15625" max="15625" width="10.83203125" style="29"/>
    <col min="15626" max="15626" width="10.5" style="29" customWidth="1"/>
    <col min="15627" max="15872" width="10.83203125" style="29"/>
    <col min="15873" max="15873" width="5.08203125" style="29" customWidth="1"/>
    <col min="15874" max="15874" width="17.58203125" style="29" customWidth="1"/>
    <col min="15875" max="15877" width="25.58203125" style="29" customWidth="1"/>
    <col min="15878" max="15878" width="26.58203125" style="29" customWidth="1"/>
    <col min="15879" max="15879" width="28.58203125" style="29" customWidth="1"/>
    <col min="15880" max="15880" width="9.08203125" style="29" customWidth="1"/>
    <col min="15881" max="15881" width="10.83203125" style="29"/>
    <col min="15882" max="15882" width="10.5" style="29" customWidth="1"/>
    <col min="15883" max="16128" width="10.83203125" style="29"/>
    <col min="16129" max="16129" width="5.08203125" style="29" customWidth="1"/>
    <col min="16130" max="16130" width="17.58203125" style="29" customWidth="1"/>
    <col min="16131" max="16133" width="25.58203125" style="29" customWidth="1"/>
    <col min="16134" max="16134" width="26.58203125" style="29" customWidth="1"/>
    <col min="16135" max="16135" width="28.58203125" style="29" customWidth="1"/>
    <col min="16136" max="16136" width="9.08203125" style="29" customWidth="1"/>
    <col min="16137" max="16137" width="10.83203125" style="29"/>
    <col min="16138" max="16138" width="10.5" style="29" customWidth="1"/>
    <col min="16139" max="16384" width="10.83203125" style="29"/>
  </cols>
  <sheetData>
    <row r="1" spans="1:20" x14ac:dyDescent="0.35">
      <c r="A1" s="30"/>
      <c r="G1" s="31" t="s">
        <v>0</v>
      </c>
      <c r="H1" s="32" t="s">
        <v>1</v>
      </c>
      <c r="I1" s="31"/>
      <c r="J1" s="31"/>
      <c r="K1" s="82"/>
    </row>
    <row r="2" spans="1:20" ht="32.25" customHeight="1" x14ac:dyDescent="0.35">
      <c r="A2" s="30"/>
      <c r="B2" s="214" t="s">
        <v>43</v>
      </c>
      <c r="C2" s="214"/>
      <c r="D2" s="70" t="e">
        <f>IF(F2&gt;=3.01,"3+",IF(F2&lt;=3,F2))</f>
        <v>#VALUE!</v>
      </c>
      <c r="E2" s="69"/>
      <c r="F2" s="31" t="e">
        <f>(SUM(K3+K25+K44+K66+K84)/5)</f>
        <v>#VALUE!</v>
      </c>
      <c r="G2" s="31"/>
      <c r="H2" s="215" t="s">
        <v>44</v>
      </c>
      <c r="I2" s="215"/>
      <c r="J2" s="118"/>
      <c r="K2" s="82"/>
    </row>
    <row r="3" spans="1:20" s="34" customFormat="1" ht="38.25" customHeight="1" x14ac:dyDescent="0.35">
      <c r="A3" s="218" t="s">
        <v>60</v>
      </c>
      <c r="B3" s="218"/>
      <c r="C3" s="218"/>
      <c r="D3" s="218"/>
      <c r="E3" s="218"/>
      <c r="F3" s="218"/>
      <c r="G3" s="218"/>
      <c r="H3" s="213" t="s">
        <v>41</v>
      </c>
      <c r="I3" s="213"/>
      <c r="J3" s="213"/>
      <c r="K3" s="49" t="e">
        <f>(K5+K11+K15+K18+K22)/5</f>
        <v>#VALUE!</v>
      </c>
    </row>
    <row r="4" spans="1:20" s="37" customFormat="1" ht="27" customHeight="1" x14ac:dyDescent="0.35">
      <c r="A4" s="50" t="s">
        <v>2</v>
      </c>
      <c r="B4" s="50" t="s">
        <v>61</v>
      </c>
      <c r="C4" s="101" t="s">
        <v>62</v>
      </c>
      <c r="D4" s="101">
        <v>1</v>
      </c>
      <c r="E4" s="101">
        <v>2</v>
      </c>
      <c r="F4" s="101">
        <v>3</v>
      </c>
      <c r="G4" s="101">
        <v>4</v>
      </c>
      <c r="H4" s="101" t="s">
        <v>3</v>
      </c>
      <c r="I4" s="50" t="s">
        <v>49</v>
      </c>
      <c r="J4" s="50" t="s">
        <v>48</v>
      </c>
      <c r="K4" s="51" t="s">
        <v>42</v>
      </c>
      <c r="L4" s="36"/>
      <c r="Q4" s="35"/>
      <c r="R4" s="35"/>
      <c r="S4" s="35"/>
      <c r="T4" s="35"/>
    </row>
    <row r="5" spans="1:20" ht="68.150000000000006" customHeight="1" x14ac:dyDescent="0.35">
      <c r="A5" s="189">
        <v>1.1000000000000001</v>
      </c>
      <c r="B5" s="186" t="s">
        <v>45</v>
      </c>
      <c r="C5" s="99" t="s">
        <v>46</v>
      </c>
      <c r="D5" s="102" t="s">
        <v>47</v>
      </c>
      <c r="E5" s="102" t="s">
        <v>299</v>
      </c>
      <c r="F5" s="102" t="s">
        <v>300</v>
      </c>
      <c r="G5" s="66">
        <v>3.0001000000000002</v>
      </c>
      <c r="H5" s="64"/>
      <c r="I5" s="117"/>
      <c r="J5" s="119"/>
      <c r="K5" s="175" t="s">
        <v>304</v>
      </c>
    </row>
    <row r="6" spans="1:20" ht="24.75" customHeight="1" x14ac:dyDescent="0.35">
      <c r="A6" s="190"/>
      <c r="B6" s="187"/>
      <c r="C6" s="205" t="s">
        <v>50</v>
      </c>
      <c r="D6" s="184" t="s">
        <v>301</v>
      </c>
      <c r="E6" s="184" t="s">
        <v>51</v>
      </c>
      <c r="F6" s="184" t="s">
        <v>302</v>
      </c>
      <c r="G6" s="184" t="s">
        <v>303</v>
      </c>
      <c r="H6" s="185"/>
      <c r="I6" s="219"/>
      <c r="J6" s="219"/>
      <c r="K6" s="176"/>
    </row>
    <row r="7" spans="1:20" x14ac:dyDescent="0.35">
      <c r="A7" s="190"/>
      <c r="B7" s="187"/>
      <c r="C7" s="205"/>
      <c r="D7" s="184"/>
      <c r="E7" s="184"/>
      <c r="F7" s="184"/>
      <c r="G7" s="184"/>
      <c r="H7" s="185"/>
      <c r="I7" s="219"/>
      <c r="J7" s="219"/>
      <c r="K7" s="176"/>
    </row>
    <row r="8" spans="1:20" ht="136.5" customHeight="1" x14ac:dyDescent="0.35">
      <c r="A8" s="190"/>
      <c r="B8" s="187"/>
      <c r="C8" s="100" t="s">
        <v>7</v>
      </c>
      <c r="D8" s="102" t="s">
        <v>52</v>
      </c>
      <c r="E8" s="102" t="s">
        <v>53</v>
      </c>
      <c r="F8" s="102" t="s">
        <v>54</v>
      </c>
      <c r="G8" s="102" t="s">
        <v>55</v>
      </c>
      <c r="H8" s="124"/>
      <c r="I8" s="113"/>
      <c r="J8" s="122"/>
      <c r="K8" s="176"/>
    </row>
    <row r="9" spans="1:20" ht="39" customHeight="1" x14ac:dyDescent="0.35">
      <c r="A9" s="190"/>
      <c r="B9" s="187"/>
      <c r="C9" s="220" t="s">
        <v>56</v>
      </c>
      <c r="D9" s="184" t="s">
        <v>57</v>
      </c>
      <c r="E9" s="184" t="s">
        <v>58</v>
      </c>
      <c r="F9" s="184" t="s">
        <v>59</v>
      </c>
      <c r="G9" s="184"/>
      <c r="H9" s="185"/>
      <c r="I9" s="123"/>
      <c r="J9" s="173"/>
      <c r="K9" s="176"/>
    </row>
    <row r="10" spans="1:20" ht="32.15" customHeight="1" x14ac:dyDescent="0.35">
      <c r="A10" s="191"/>
      <c r="B10" s="188"/>
      <c r="C10" s="220"/>
      <c r="D10" s="184"/>
      <c r="E10" s="184"/>
      <c r="F10" s="184"/>
      <c r="G10" s="184"/>
      <c r="H10" s="185"/>
      <c r="I10" s="123"/>
      <c r="J10" s="174"/>
      <c r="K10" s="177"/>
    </row>
    <row r="11" spans="1:20" ht="92.15" customHeight="1" x14ac:dyDescent="0.35">
      <c r="A11" s="170">
        <v>1.2</v>
      </c>
      <c r="B11" s="181" t="s">
        <v>63</v>
      </c>
      <c r="C11" s="103" t="s">
        <v>64</v>
      </c>
      <c r="D11" s="104" t="s">
        <v>65</v>
      </c>
      <c r="E11" s="87" t="s">
        <v>67</v>
      </c>
      <c r="F11" s="88" t="s">
        <v>68</v>
      </c>
      <c r="G11" s="38" t="s">
        <v>66</v>
      </c>
      <c r="H11" s="64"/>
      <c r="I11" s="117"/>
      <c r="J11" s="122"/>
      <c r="K11" s="178">
        <f>SUM(H11:H14)/4</f>
        <v>0</v>
      </c>
    </row>
    <row r="12" spans="1:20" ht="61" customHeight="1" x14ac:dyDescent="0.3">
      <c r="A12" s="171"/>
      <c r="B12" s="182"/>
      <c r="C12" s="125" t="s">
        <v>69</v>
      </c>
      <c r="D12" s="38" t="s">
        <v>70</v>
      </c>
      <c r="E12" s="38" t="s">
        <v>305</v>
      </c>
      <c r="F12" s="38" t="s">
        <v>71</v>
      </c>
      <c r="G12" s="105"/>
      <c r="H12" s="89"/>
      <c r="I12" s="113"/>
      <c r="J12" s="122"/>
      <c r="K12" s="179"/>
    </row>
    <row r="13" spans="1:20" s="37" customFormat="1" ht="70.5" customHeight="1" x14ac:dyDescent="0.35">
      <c r="A13" s="171"/>
      <c r="B13" s="182"/>
      <c r="C13" s="74" t="s">
        <v>72</v>
      </c>
      <c r="D13" s="38" t="s">
        <v>73</v>
      </c>
      <c r="E13" s="38" t="s">
        <v>306</v>
      </c>
      <c r="F13" s="38" t="s">
        <v>74</v>
      </c>
      <c r="G13" s="66">
        <v>3.0001000000000002</v>
      </c>
      <c r="H13" s="64"/>
      <c r="I13" s="113"/>
      <c r="J13" s="122"/>
      <c r="K13" s="179"/>
      <c r="L13" s="36"/>
    </row>
    <row r="14" spans="1:20" ht="104" x14ac:dyDescent="0.35">
      <c r="A14" s="172"/>
      <c r="B14" s="183"/>
      <c r="C14" s="43" t="s">
        <v>75</v>
      </c>
      <c r="D14" s="44" t="s">
        <v>76</v>
      </c>
      <c r="E14" s="44" t="s">
        <v>77</v>
      </c>
      <c r="F14" s="44" t="s">
        <v>78</v>
      </c>
      <c r="G14" s="66">
        <v>3.0001000000000002</v>
      </c>
      <c r="H14" s="64"/>
      <c r="I14" s="126"/>
      <c r="J14" s="126"/>
      <c r="K14" s="180"/>
    </row>
    <row r="15" spans="1:20" ht="32.25" customHeight="1" x14ac:dyDescent="0.35">
      <c r="A15" s="192">
        <v>1.3</v>
      </c>
      <c r="B15" s="192" t="s">
        <v>79</v>
      </c>
      <c r="C15" s="40"/>
      <c r="D15" s="41"/>
      <c r="E15" s="41"/>
      <c r="F15" s="41"/>
      <c r="G15" s="41"/>
      <c r="H15" s="42"/>
      <c r="I15" s="134"/>
      <c r="J15" s="134"/>
      <c r="K15" s="175">
        <f>H16/1</f>
        <v>0</v>
      </c>
    </row>
    <row r="16" spans="1:20" ht="90.65" customHeight="1" x14ac:dyDescent="0.35">
      <c r="A16" s="192"/>
      <c r="B16" s="192"/>
      <c r="C16" s="43" t="s">
        <v>80</v>
      </c>
      <c r="D16" s="44" t="s">
        <v>81</v>
      </c>
      <c r="E16" s="44" t="s">
        <v>82</v>
      </c>
      <c r="F16" s="44" t="s">
        <v>83</v>
      </c>
      <c r="G16" s="66">
        <v>3.0001000000000002</v>
      </c>
      <c r="H16" s="133"/>
      <c r="I16" s="117"/>
      <c r="J16" s="126"/>
      <c r="K16" s="176"/>
    </row>
    <row r="17" spans="1:12" ht="23.25" customHeight="1" x14ac:dyDescent="0.35">
      <c r="A17" s="194">
        <v>1.4</v>
      </c>
      <c r="B17" s="192" t="s">
        <v>84</v>
      </c>
      <c r="C17" s="40"/>
      <c r="D17" s="41"/>
      <c r="E17" s="41"/>
      <c r="F17" s="41"/>
      <c r="G17" s="41"/>
      <c r="H17" s="42"/>
      <c r="I17" s="135"/>
      <c r="J17" s="135"/>
      <c r="K17" s="177"/>
    </row>
    <row r="18" spans="1:12" s="37" customFormat="1" ht="109.5" customHeight="1" x14ac:dyDescent="0.35">
      <c r="A18" s="194"/>
      <c r="B18" s="192"/>
      <c r="C18" s="129" t="s">
        <v>85</v>
      </c>
      <c r="D18" s="130" t="s">
        <v>86</v>
      </c>
      <c r="E18" s="130" t="s">
        <v>87</v>
      </c>
      <c r="F18" s="130" t="s">
        <v>88</v>
      </c>
      <c r="G18" s="66">
        <v>3.0001000000000002</v>
      </c>
      <c r="H18" s="64"/>
      <c r="I18" s="126"/>
      <c r="J18" s="126"/>
      <c r="K18" s="85">
        <f>SUM(H18:H21)/4</f>
        <v>0</v>
      </c>
      <c r="L18" s="36"/>
    </row>
    <row r="19" spans="1:12" ht="62.5" customHeight="1" thickBot="1" x14ac:dyDescent="0.4">
      <c r="A19" s="194"/>
      <c r="B19" s="193"/>
      <c r="C19" s="43" t="s">
        <v>89</v>
      </c>
      <c r="D19" s="44" t="s">
        <v>90</v>
      </c>
      <c r="E19" s="44" t="s">
        <v>91</v>
      </c>
      <c r="F19" s="44" t="s">
        <v>92</v>
      </c>
      <c r="G19" s="128">
        <v>3.0001000000000002</v>
      </c>
      <c r="H19" s="64"/>
      <c r="I19" s="126"/>
      <c r="J19" s="126"/>
      <c r="K19" s="85"/>
    </row>
    <row r="20" spans="1:12" ht="53.5" customHeight="1" thickBot="1" x14ac:dyDescent="0.4">
      <c r="A20" s="194"/>
      <c r="B20" s="193"/>
      <c r="C20" s="43" t="s">
        <v>93</v>
      </c>
      <c r="D20" s="44" t="s">
        <v>94</v>
      </c>
      <c r="E20" s="44" t="s">
        <v>95</v>
      </c>
      <c r="F20" s="44" t="s">
        <v>96</v>
      </c>
      <c r="G20" s="128">
        <v>3.0001000000000002</v>
      </c>
      <c r="H20" s="64"/>
      <c r="I20" s="119"/>
      <c r="J20" s="127"/>
      <c r="K20" s="85"/>
    </row>
    <row r="21" spans="1:12" ht="78" x14ac:dyDescent="0.35">
      <c r="A21" s="194"/>
      <c r="B21" s="193"/>
      <c r="C21" s="43" t="s">
        <v>97</v>
      </c>
      <c r="D21" s="44" t="s">
        <v>98</v>
      </c>
      <c r="E21" s="44" t="s">
        <v>99</v>
      </c>
      <c r="F21" s="44" t="s">
        <v>100</v>
      </c>
      <c r="G21" s="128">
        <v>3.0001000000000002</v>
      </c>
      <c r="H21" s="64"/>
      <c r="I21" s="126"/>
      <c r="J21" s="126"/>
      <c r="K21" s="85"/>
    </row>
    <row r="22" spans="1:12" ht="24" customHeight="1" thickBot="1" x14ac:dyDescent="0.4">
      <c r="A22" s="194">
        <v>1.5</v>
      </c>
      <c r="B22" s="194" t="s">
        <v>101</v>
      </c>
      <c r="C22" s="131"/>
      <c r="D22" s="132"/>
      <c r="E22" s="132"/>
      <c r="F22" s="132"/>
      <c r="G22" s="41"/>
      <c r="H22" s="42"/>
      <c r="I22" s="107"/>
      <c r="J22" s="107"/>
      <c r="K22" s="169">
        <f>SUM(H23:H24)/2</f>
        <v>0</v>
      </c>
    </row>
    <row r="23" spans="1:12" ht="91.5" thickBot="1" x14ac:dyDescent="0.4">
      <c r="A23" s="194"/>
      <c r="B23" s="194"/>
      <c r="C23" s="74" t="s">
        <v>102</v>
      </c>
      <c r="D23" s="38" t="s">
        <v>103</v>
      </c>
      <c r="E23" s="38" t="s">
        <v>104</v>
      </c>
      <c r="F23" s="38" t="s">
        <v>105</v>
      </c>
      <c r="G23" s="66">
        <v>3.0001000000000002</v>
      </c>
      <c r="H23" s="64"/>
      <c r="I23" s="136"/>
      <c r="J23" s="113"/>
      <c r="K23" s="169"/>
    </row>
    <row r="24" spans="1:12" ht="104.5" customHeight="1" thickBot="1" x14ac:dyDescent="0.4">
      <c r="A24" s="194"/>
      <c r="B24" s="194"/>
      <c r="C24" s="92" t="s">
        <v>106</v>
      </c>
      <c r="D24" s="38" t="s">
        <v>107</v>
      </c>
      <c r="E24" s="38" t="s">
        <v>108</v>
      </c>
      <c r="F24" s="38" t="s">
        <v>109</v>
      </c>
      <c r="G24" s="38" t="s">
        <v>110</v>
      </c>
      <c r="H24" s="64"/>
      <c r="I24" s="136"/>
      <c r="J24" s="136"/>
      <c r="K24" s="169"/>
    </row>
    <row r="25" spans="1:12" ht="33.75" customHeight="1" x14ac:dyDescent="0.35">
      <c r="A25" s="195" t="s">
        <v>111</v>
      </c>
      <c r="B25" s="195"/>
      <c r="C25" s="195"/>
      <c r="D25" s="195"/>
      <c r="E25" s="195"/>
      <c r="F25" s="195"/>
      <c r="G25" s="195"/>
      <c r="H25" s="216" t="s">
        <v>41</v>
      </c>
      <c r="I25" s="216"/>
      <c r="J25" s="216"/>
      <c r="K25" s="52">
        <f>(K27+K29+K38+K41)/4</f>
        <v>0</v>
      </c>
    </row>
    <row r="26" spans="1:12" ht="33.75" customHeight="1" x14ac:dyDescent="0.35">
      <c r="A26" s="53" t="s">
        <v>2</v>
      </c>
      <c r="B26" s="53" t="s">
        <v>61</v>
      </c>
      <c r="C26" s="53" t="s">
        <v>62</v>
      </c>
      <c r="D26" s="53">
        <v>1</v>
      </c>
      <c r="E26" s="53">
        <v>2</v>
      </c>
      <c r="F26" s="53">
        <v>3</v>
      </c>
      <c r="G26" s="53">
        <v>4</v>
      </c>
      <c r="H26" s="53" t="s">
        <v>3</v>
      </c>
      <c r="I26" s="108" t="s">
        <v>49</v>
      </c>
      <c r="J26" s="108" t="s">
        <v>48</v>
      </c>
      <c r="K26" s="54" t="s">
        <v>42</v>
      </c>
    </row>
    <row r="27" spans="1:12" ht="27" customHeight="1" x14ac:dyDescent="0.35">
      <c r="A27" s="196">
        <v>2.1</v>
      </c>
      <c r="B27" s="202" t="s">
        <v>112</v>
      </c>
      <c r="C27" s="83"/>
      <c r="D27" s="83"/>
      <c r="E27" s="83"/>
      <c r="F27" s="83"/>
      <c r="G27" s="77" t="s">
        <v>12</v>
      </c>
      <c r="H27" s="78"/>
      <c r="I27" s="83"/>
      <c r="J27" s="109"/>
      <c r="K27" s="169">
        <f>H28/1</f>
        <v>0</v>
      </c>
    </row>
    <row r="28" spans="1:12" ht="122.15" customHeight="1" x14ac:dyDescent="0.35">
      <c r="A28" s="196"/>
      <c r="B28" s="203"/>
      <c r="C28" s="86" t="s">
        <v>113</v>
      </c>
      <c r="D28" s="79" t="s">
        <v>307</v>
      </c>
      <c r="E28" s="79" t="s">
        <v>114</v>
      </c>
      <c r="F28" s="79" t="s">
        <v>115</v>
      </c>
      <c r="G28" s="73"/>
      <c r="H28" s="221"/>
      <c r="I28" s="126"/>
      <c r="J28" s="126"/>
      <c r="K28" s="169"/>
    </row>
    <row r="29" spans="1:12" ht="24" customHeight="1" thickBot="1" x14ac:dyDescent="0.4">
      <c r="A29" s="194">
        <v>2.2000000000000002</v>
      </c>
      <c r="B29" s="194" t="s">
        <v>116</v>
      </c>
      <c r="C29" s="45"/>
      <c r="D29" s="45"/>
      <c r="E29" s="45"/>
      <c r="F29" s="45"/>
      <c r="G29" s="45"/>
      <c r="H29" s="46"/>
      <c r="I29" s="109"/>
      <c r="J29" s="109"/>
      <c r="K29" s="169">
        <f>SUM(H30:H37)/8</f>
        <v>0</v>
      </c>
    </row>
    <row r="30" spans="1:12" ht="131.15" customHeight="1" thickBot="1" x14ac:dyDescent="0.4">
      <c r="A30" s="194"/>
      <c r="B30" s="194"/>
      <c r="C30" s="74" t="s">
        <v>117</v>
      </c>
      <c r="D30" s="38" t="s">
        <v>118</v>
      </c>
      <c r="E30" s="38" t="s">
        <v>119</v>
      </c>
      <c r="F30" s="38" t="s">
        <v>120</v>
      </c>
      <c r="G30" s="66">
        <v>3.0001000000000002</v>
      </c>
      <c r="H30" s="64"/>
      <c r="I30" s="136"/>
      <c r="J30" s="113"/>
      <c r="K30" s="169"/>
    </row>
    <row r="31" spans="1:12" ht="90.65" customHeight="1" thickBot="1" x14ac:dyDescent="0.4">
      <c r="A31" s="194"/>
      <c r="B31" s="194"/>
      <c r="C31" s="74" t="s">
        <v>121</v>
      </c>
      <c r="D31" s="38" t="s">
        <v>122</v>
      </c>
      <c r="E31" s="38" t="s">
        <v>123</v>
      </c>
      <c r="F31" s="38" t="s">
        <v>124</v>
      </c>
      <c r="G31" s="66">
        <v>3.0001000000000002</v>
      </c>
      <c r="H31" s="64"/>
      <c r="I31" s="136"/>
      <c r="J31" s="113"/>
      <c r="K31" s="169"/>
    </row>
    <row r="32" spans="1:12" ht="156.5" thickBot="1" x14ac:dyDescent="0.4">
      <c r="A32" s="194"/>
      <c r="B32" s="194"/>
      <c r="C32" s="91" t="s">
        <v>125</v>
      </c>
      <c r="D32" s="38" t="s">
        <v>126</v>
      </c>
      <c r="E32" s="38" t="s">
        <v>127</v>
      </c>
      <c r="F32" s="38" t="s">
        <v>128</v>
      </c>
      <c r="G32" s="66">
        <v>3.0001000000000002</v>
      </c>
      <c r="H32" s="64"/>
      <c r="I32" s="113"/>
      <c r="J32" s="106"/>
      <c r="K32" s="169"/>
    </row>
    <row r="33" spans="1:12" ht="94.5" customHeight="1" thickBot="1" x14ac:dyDescent="0.4">
      <c r="A33" s="194"/>
      <c r="B33" s="194"/>
      <c r="C33" s="86" t="s">
        <v>129</v>
      </c>
      <c r="D33" s="81" t="s">
        <v>130</v>
      </c>
      <c r="E33" s="81" t="s">
        <v>131</v>
      </c>
      <c r="F33" s="38" t="s">
        <v>132</v>
      </c>
      <c r="G33" s="66">
        <v>3.0001000000000002</v>
      </c>
      <c r="H33" s="64"/>
      <c r="I33" s="113"/>
      <c r="J33" s="113"/>
      <c r="K33" s="169"/>
    </row>
    <row r="34" spans="1:12" ht="143" x14ac:dyDescent="0.35">
      <c r="A34" s="194"/>
      <c r="B34" s="194"/>
      <c r="C34" s="74" t="s">
        <v>133</v>
      </c>
      <c r="D34" s="38" t="s">
        <v>134</v>
      </c>
      <c r="E34" s="38" t="s">
        <v>135</v>
      </c>
      <c r="F34" s="38" t="s">
        <v>136</v>
      </c>
      <c r="G34" s="66">
        <v>3.0001000000000002</v>
      </c>
      <c r="H34" s="64"/>
      <c r="I34" s="113"/>
      <c r="J34" s="113"/>
      <c r="K34" s="169"/>
    </row>
    <row r="35" spans="1:12" ht="104" x14ac:dyDescent="0.35">
      <c r="A35" s="194"/>
      <c r="B35" s="194"/>
      <c r="C35" s="86" t="s">
        <v>137</v>
      </c>
      <c r="D35" s="90" t="s">
        <v>138</v>
      </c>
      <c r="E35" s="38" t="s">
        <v>139</v>
      </c>
      <c r="F35" s="38" t="s">
        <v>140</v>
      </c>
      <c r="G35" s="66">
        <v>3.0001000000000002</v>
      </c>
      <c r="H35" s="64"/>
      <c r="I35" s="113"/>
      <c r="J35" s="113"/>
      <c r="K35" s="169"/>
    </row>
    <row r="36" spans="1:12" ht="130" x14ac:dyDescent="0.35">
      <c r="A36" s="194"/>
      <c r="B36" s="194"/>
      <c r="C36" s="168" t="s">
        <v>141</v>
      </c>
      <c r="D36" s="38" t="s">
        <v>142</v>
      </c>
      <c r="E36" s="38" t="s">
        <v>143</v>
      </c>
      <c r="F36" s="38" t="s">
        <v>144</v>
      </c>
      <c r="G36" s="66">
        <v>3.0001000000000002</v>
      </c>
      <c r="H36" s="64"/>
      <c r="I36" s="113"/>
      <c r="J36" s="113"/>
      <c r="K36" s="169"/>
    </row>
    <row r="37" spans="1:12" s="37" customFormat="1" ht="141.65" customHeight="1" x14ac:dyDescent="0.35">
      <c r="A37" s="194"/>
      <c r="B37" s="197"/>
      <c r="C37" s="43" t="s">
        <v>145</v>
      </c>
      <c r="D37" s="95" t="s">
        <v>146</v>
      </c>
      <c r="E37" s="38" t="s">
        <v>147</v>
      </c>
      <c r="F37" s="38" t="s">
        <v>148</v>
      </c>
      <c r="G37" s="66">
        <v>3.0001000000000002</v>
      </c>
      <c r="H37" s="64"/>
      <c r="I37" s="113"/>
      <c r="J37" s="113"/>
      <c r="K37" s="169"/>
      <c r="L37" s="34"/>
    </row>
    <row r="38" spans="1:12" s="37" customFormat="1" ht="27.75" customHeight="1" x14ac:dyDescent="0.35">
      <c r="A38" s="194">
        <v>2.2999999999999998</v>
      </c>
      <c r="B38" s="194" t="s">
        <v>149</v>
      </c>
      <c r="C38" s="159"/>
      <c r="D38" s="45"/>
      <c r="E38" s="45"/>
      <c r="F38" s="45"/>
      <c r="G38" s="67"/>
      <c r="H38" s="42"/>
      <c r="I38" s="107"/>
      <c r="J38" s="107"/>
      <c r="K38" s="169">
        <f>SUM(H39:H40)/2</f>
        <v>0</v>
      </c>
      <c r="L38" s="34"/>
    </row>
    <row r="39" spans="1:12" ht="82.5" customHeight="1" thickBot="1" x14ac:dyDescent="0.4">
      <c r="A39" s="194"/>
      <c r="B39" s="194"/>
      <c r="C39" s="148" t="s">
        <v>150</v>
      </c>
      <c r="D39" s="38" t="s">
        <v>151</v>
      </c>
      <c r="E39" s="38" t="s">
        <v>152</v>
      </c>
      <c r="F39" s="38" t="s">
        <v>153</v>
      </c>
      <c r="G39" s="66">
        <v>3.0001000000000002</v>
      </c>
      <c r="H39" s="64"/>
      <c r="I39" s="113"/>
      <c r="J39" s="113"/>
      <c r="K39" s="169"/>
      <c r="L39" s="39"/>
    </row>
    <row r="40" spans="1:12" ht="104.5" thickBot="1" x14ac:dyDescent="0.4">
      <c r="A40" s="194"/>
      <c r="B40" s="197"/>
      <c r="C40" s="43" t="s">
        <v>154</v>
      </c>
      <c r="D40" s="144" t="s">
        <v>155</v>
      </c>
      <c r="E40" s="38" t="s">
        <v>156</v>
      </c>
      <c r="F40" s="38" t="s">
        <v>157</v>
      </c>
      <c r="G40" s="66">
        <v>3.0001000000000002</v>
      </c>
      <c r="H40" s="64"/>
      <c r="I40" s="113"/>
      <c r="J40" s="113"/>
      <c r="K40" s="169"/>
    </row>
    <row r="41" spans="1:12" ht="25.5" customHeight="1" x14ac:dyDescent="0.35">
      <c r="A41" s="194">
        <v>2.4</v>
      </c>
      <c r="B41" s="194" t="s">
        <v>158</v>
      </c>
      <c r="C41" s="159"/>
      <c r="D41" s="45"/>
      <c r="E41" s="45"/>
      <c r="F41" s="45"/>
      <c r="G41" s="67"/>
      <c r="H41" s="42"/>
      <c r="I41" s="107"/>
      <c r="J41" s="107"/>
      <c r="K41" s="169">
        <f>SUM(H42:H43)/2</f>
        <v>0</v>
      </c>
    </row>
    <row r="42" spans="1:12" ht="156" x14ac:dyDescent="0.35">
      <c r="A42" s="194"/>
      <c r="B42" s="197"/>
      <c r="C42" s="99" t="s">
        <v>159</v>
      </c>
      <c r="D42" s="157" t="s">
        <v>160</v>
      </c>
      <c r="E42" s="157" t="s">
        <v>161</v>
      </c>
      <c r="F42" s="157" t="s">
        <v>162</v>
      </c>
      <c r="G42" s="158">
        <v>3.0001000000000002</v>
      </c>
      <c r="H42" s="64"/>
      <c r="I42" s="113"/>
      <c r="J42" s="113"/>
      <c r="K42" s="169"/>
    </row>
    <row r="43" spans="1:12" ht="130" x14ac:dyDescent="0.35">
      <c r="A43" s="194"/>
      <c r="B43" s="197"/>
      <c r="C43" s="43" t="s">
        <v>163</v>
      </c>
      <c r="D43" s="157" t="s">
        <v>164</v>
      </c>
      <c r="E43" s="157" t="s">
        <v>165</v>
      </c>
      <c r="F43" s="157" t="s">
        <v>166</v>
      </c>
      <c r="G43" s="158">
        <v>3.0001000000000002</v>
      </c>
      <c r="H43" s="64"/>
      <c r="I43" s="113"/>
      <c r="J43" s="113"/>
      <c r="K43" s="169"/>
    </row>
    <row r="44" spans="1:12" ht="39.75" customHeight="1" thickBot="1" x14ac:dyDescent="0.4">
      <c r="A44" s="200" t="s">
        <v>167</v>
      </c>
      <c r="B44" s="200"/>
      <c r="C44" s="201"/>
      <c r="D44" s="201"/>
      <c r="E44" s="201"/>
      <c r="F44" s="201"/>
      <c r="G44" s="201"/>
      <c r="H44" s="217" t="s">
        <v>41</v>
      </c>
      <c r="I44" s="217"/>
      <c r="J44" s="217"/>
      <c r="K44" s="55">
        <f>(K46+K48+K50+K52+K57)/5</f>
        <v>0</v>
      </c>
    </row>
    <row r="45" spans="1:12" ht="30" customHeight="1" thickBot="1" x14ac:dyDescent="0.4">
      <c r="A45" s="56" t="s">
        <v>2</v>
      </c>
      <c r="B45" s="93" t="s">
        <v>61</v>
      </c>
      <c r="C45" s="94" t="s">
        <v>62</v>
      </c>
      <c r="D45" s="94">
        <v>1</v>
      </c>
      <c r="E45" s="94">
        <v>2</v>
      </c>
      <c r="F45" s="94">
        <v>3</v>
      </c>
      <c r="G45" s="94">
        <v>4</v>
      </c>
      <c r="H45" s="94" t="s">
        <v>3</v>
      </c>
      <c r="I45" s="110" t="s">
        <v>49</v>
      </c>
      <c r="J45" s="120" t="s">
        <v>48</v>
      </c>
      <c r="K45" s="57" t="s">
        <v>42</v>
      </c>
    </row>
    <row r="46" spans="1:12" ht="15.75" customHeight="1" x14ac:dyDescent="0.35">
      <c r="A46" s="194">
        <v>3.1</v>
      </c>
      <c r="B46" s="194" t="s">
        <v>168</v>
      </c>
      <c r="C46" s="58"/>
      <c r="D46" s="58"/>
      <c r="E46" s="58"/>
      <c r="F46" s="58"/>
      <c r="G46" s="68"/>
      <c r="H46" s="58"/>
      <c r="I46" s="111"/>
      <c r="J46" s="111"/>
      <c r="K46" s="169">
        <f>H47/1</f>
        <v>0</v>
      </c>
    </row>
    <row r="47" spans="1:12" ht="88.5" customHeight="1" x14ac:dyDescent="0.35">
      <c r="A47" s="194"/>
      <c r="B47" s="194"/>
      <c r="C47" s="74" t="s">
        <v>169</v>
      </c>
      <c r="D47" s="38" t="s">
        <v>170</v>
      </c>
      <c r="E47" s="38" t="s">
        <v>171</v>
      </c>
      <c r="F47" s="38" t="s">
        <v>172</v>
      </c>
      <c r="G47" s="66">
        <v>3.0001000000000002</v>
      </c>
      <c r="H47" s="64"/>
      <c r="I47" s="113"/>
      <c r="J47" s="113"/>
      <c r="K47" s="169"/>
    </row>
    <row r="48" spans="1:12" ht="16.5" customHeight="1" x14ac:dyDescent="0.35">
      <c r="A48" s="194">
        <v>3.2</v>
      </c>
      <c r="B48" s="194" t="s">
        <v>173</v>
      </c>
      <c r="C48" s="47"/>
      <c r="D48" s="45"/>
      <c r="E48" s="45"/>
      <c r="F48" s="45"/>
      <c r="G48" s="67"/>
      <c r="H48" s="42"/>
      <c r="I48" s="112"/>
      <c r="J48" s="112"/>
      <c r="K48" s="169">
        <f>H49/1</f>
        <v>0</v>
      </c>
    </row>
    <row r="49" spans="1:11" ht="148" customHeight="1" x14ac:dyDescent="0.35">
      <c r="A49" s="194"/>
      <c r="B49" s="194"/>
      <c r="C49" s="74" t="s">
        <v>174</v>
      </c>
      <c r="D49" s="38" t="s">
        <v>175</v>
      </c>
      <c r="E49" s="38" t="s">
        <v>176</v>
      </c>
      <c r="F49" s="38" t="s">
        <v>177</v>
      </c>
      <c r="G49" s="66">
        <v>3.0001000000000002</v>
      </c>
      <c r="H49" s="64"/>
      <c r="I49" s="119"/>
      <c r="J49" s="113"/>
      <c r="K49" s="169"/>
    </row>
    <row r="50" spans="1:11" ht="27" customHeight="1" x14ac:dyDescent="0.35">
      <c r="A50" s="207">
        <v>3.3</v>
      </c>
      <c r="B50" s="207" t="s">
        <v>178</v>
      </c>
      <c r="C50" s="164"/>
      <c r="D50" s="165"/>
      <c r="E50" s="165"/>
      <c r="F50" s="165"/>
      <c r="G50" s="165"/>
      <c r="H50" s="72"/>
      <c r="I50" s="112"/>
      <c r="J50" s="112"/>
      <c r="K50" s="209">
        <f>H51/1</f>
        <v>0</v>
      </c>
    </row>
    <row r="51" spans="1:11" ht="78" x14ac:dyDescent="0.35">
      <c r="A51" s="207"/>
      <c r="B51" s="207"/>
      <c r="C51" s="166" t="s">
        <v>179</v>
      </c>
      <c r="D51" s="73" t="s">
        <v>180</v>
      </c>
      <c r="E51" s="73" t="s">
        <v>181</v>
      </c>
      <c r="F51" s="73" t="s">
        <v>182</v>
      </c>
      <c r="G51" s="73">
        <v>3.0001000000000002</v>
      </c>
      <c r="H51" s="167"/>
      <c r="I51" s="113"/>
      <c r="J51" s="113"/>
      <c r="K51" s="209"/>
    </row>
    <row r="52" spans="1:11" ht="30" customHeight="1" x14ac:dyDescent="0.35">
      <c r="A52" s="194">
        <v>3.4</v>
      </c>
      <c r="B52" s="194" t="s">
        <v>178</v>
      </c>
      <c r="C52" s="47"/>
      <c r="D52" s="45"/>
      <c r="E52" s="45"/>
      <c r="F52" s="45"/>
      <c r="G52" s="67"/>
      <c r="H52" s="42"/>
      <c r="I52" s="107"/>
      <c r="J52" s="107"/>
      <c r="K52" s="169">
        <f>SUM(H53:H56)/4</f>
        <v>0</v>
      </c>
    </row>
    <row r="53" spans="1:11" ht="78.5" thickBot="1" x14ac:dyDescent="0.4">
      <c r="A53" s="194"/>
      <c r="B53" s="194"/>
      <c r="C53" s="148" t="s">
        <v>179</v>
      </c>
      <c r="D53" s="156" t="s">
        <v>180</v>
      </c>
      <c r="E53" s="156" t="s">
        <v>181</v>
      </c>
      <c r="F53" s="156" t="s">
        <v>182</v>
      </c>
      <c r="G53" s="66">
        <v>3.0001000000000002</v>
      </c>
      <c r="H53" s="64"/>
      <c r="I53" s="113"/>
      <c r="J53" s="113"/>
      <c r="K53" s="169"/>
    </row>
    <row r="54" spans="1:11" ht="89.5" customHeight="1" thickBot="1" x14ac:dyDescent="0.4">
      <c r="A54" s="194"/>
      <c r="B54" s="197"/>
      <c r="C54" s="74" t="s">
        <v>183</v>
      </c>
      <c r="D54" s="102" t="s">
        <v>184</v>
      </c>
      <c r="E54" s="102" t="s">
        <v>185</v>
      </c>
      <c r="F54" s="38" t="s">
        <v>186</v>
      </c>
      <c r="G54" s="66">
        <v>3.0001000000000002</v>
      </c>
      <c r="H54" s="64"/>
      <c r="I54" s="136"/>
      <c r="J54" s="113"/>
      <c r="K54" s="169"/>
    </row>
    <row r="55" spans="1:11" ht="117.65" customHeight="1" thickBot="1" x14ac:dyDescent="0.4">
      <c r="A55" s="194"/>
      <c r="B55" s="197"/>
      <c r="C55" s="43" t="s">
        <v>187</v>
      </c>
      <c r="D55" s="38" t="s">
        <v>188</v>
      </c>
      <c r="E55" s="38" t="s">
        <v>189</v>
      </c>
      <c r="F55" s="38" t="s">
        <v>190</v>
      </c>
      <c r="G55" s="66">
        <v>3.0001000000000002</v>
      </c>
      <c r="H55" s="64"/>
      <c r="I55" s="136"/>
      <c r="J55" s="113"/>
      <c r="K55" s="169"/>
    </row>
    <row r="56" spans="1:11" ht="114.65" customHeight="1" thickBot="1" x14ac:dyDescent="0.4">
      <c r="A56" s="194"/>
      <c r="B56" s="194"/>
      <c r="C56" s="149" t="s">
        <v>191</v>
      </c>
      <c r="D56" s="146" t="s">
        <v>192</v>
      </c>
      <c r="E56" s="146" t="s">
        <v>193</v>
      </c>
      <c r="F56" s="146" t="s">
        <v>194</v>
      </c>
      <c r="G56" s="66">
        <v>3.0001000000000002</v>
      </c>
      <c r="H56" s="64"/>
      <c r="I56" s="136"/>
      <c r="J56" s="113"/>
      <c r="K56" s="169"/>
    </row>
    <row r="57" spans="1:11" ht="15" customHeight="1" x14ac:dyDescent="0.35">
      <c r="A57" s="170">
        <v>3.5</v>
      </c>
      <c r="B57" s="186" t="s">
        <v>195</v>
      </c>
      <c r="C57" s="47"/>
      <c r="D57" s="45"/>
      <c r="E57" s="45"/>
      <c r="F57" s="45"/>
      <c r="G57" s="67"/>
      <c r="H57" s="65"/>
      <c r="I57" s="114"/>
      <c r="J57" s="114"/>
      <c r="K57" s="169">
        <f>SUM(H58:H63)/6</f>
        <v>0</v>
      </c>
    </row>
    <row r="58" spans="1:11" ht="65" x14ac:dyDescent="0.35">
      <c r="A58" s="171"/>
      <c r="B58" s="187"/>
      <c r="C58" s="74" t="s">
        <v>13</v>
      </c>
      <c r="D58" s="38" t="s">
        <v>14</v>
      </c>
      <c r="E58" s="38" t="s">
        <v>21</v>
      </c>
      <c r="F58" s="38" t="s">
        <v>15</v>
      </c>
      <c r="G58" s="66">
        <v>3.0001000000000002</v>
      </c>
      <c r="H58" s="64"/>
      <c r="I58" s="106"/>
      <c r="J58" s="106"/>
      <c r="K58" s="169"/>
    </row>
    <row r="59" spans="1:11" ht="75" customHeight="1" x14ac:dyDescent="0.35">
      <c r="A59" s="171"/>
      <c r="B59" s="187"/>
      <c r="C59" s="148" t="s">
        <v>16</v>
      </c>
      <c r="D59" s="38" t="s">
        <v>17</v>
      </c>
      <c r="E59" s="38" t="s">
        <v>22</v>
      </c>
      <c r="F59" s="38" t="s">
        <v>18</v>
      </c>
      <c r="G59" s="66">
        <v>3.0001000000000002</v>
      </c>
      <c r="H59" s="64"/>
      <c r="I59" s="113"/>
      <c r="J59" s="113"/>
      <c r="K59" s="169"/>
    </row>
    <row r="60" spans="1:11" ht="116.15" customHeight="1" x14ac:dyDescent="0.35">
      <c r="A60" s="171"/>
      <c r="B60" s="187"/>
      <c r="C60" s="43" t="s">
        <v>196</v>
      </c>
      <c r="D60" s="95" t="s">
        <v>197</v>
      </c>
      <c r="E60" s="38" t="s">
        <v>198</v>
      </c>
      <c r="F60" s="38" t="s">
        <v>199</v>
      </c>
      <c r="G60" s="66">
        <v>3.0001000000000002</v>
      </c>
      <c r="H60" s="64"/>
      <c r="I60" s="113"/>
      <c r="J60" s="113"/>
      <c r="K60" s="169"/>
    </row>
    <row r="61" spans="1:11" ht="82.5" customHeight="1" x14ac:dyDescent="0.35">
      <c r="A61" s="171"/>
      <c r="B61" s="187"/>
      <c r="C61" s="155" t="s">
        <v>200</v>
      </c>
      <c r="D61" s="95" t="s">
        <v>201</v>
      </c>
      <c r="E61" s="38" t="s">
        <v>202</v>
      </c>
      <c r="F61" s="38" t="s">
        <v>203</v>
      </c>
      <c r="G61" s="66">
        <v>3.0001000000000002</v>
      </c>
      <c r="H61" s="64"/>
      <c r="I61" s="113"/>
      <c r="J61" s="113"/>
      <c r="K61" s="169"/>
    </row>
    <row r="62" spans="1:11" ht="89.5" customHeight="1" x14ac:dyDescent="0.35">
      <c r="A62" s="171"/>
      <c r="B62" s="187"/>
      <c r="C62" s="99" t="s">
        <v>204</v>
      </c>
      <c r="D62" s="95" t="s">
        <v>205</v>
      </c>
      <c r="E62" s="38" t="s">
        <v>206</v>
      </c>
      <c r="F62" s="38" t="s">
        <v>207</v>
      </c>
      <c r="G62" s="66">
        <v>3.0001000000000002</v>
      </c>
      <c r="H62" s="64"/>
      <c r="I62" s="113"/>
      <c r="J62" s="137"/>
      <c r="K62" s="169"/>
    </row>
    <row r="63" spans="1:11" ht="90" customHeight="1" x14ac:dyDescent="0.35">
      <c r="A63" s="171"/>
      <c r="B63" s="187"/>
      <c r="C63" s="99" t="s">
        <v>208</v>
      </c>
      <c r="D63" s="160" t="s">
        <v>209</v>
      </c>
      <c r="E63" s="156" t="s">
        <v>210</v>
      </c>
      <c r="F63" s="156" t="s">
        <v>211</v>
      </c>
      <c r="G63" s="161">
        <v>3.0001000000000002</v>
      </c>
      <c r="H63" s="64"/>
      <c r="I63" s="138"/>
      <c r="J63" s="139"/>
      <c r="K63" s="210"/>
    </row>
    <row r="64" spans="1:11" ht="90" customHeight="1" x14ac:dyDescent="0.35">
      <c r="A64" s="171"/>
      <c r="B64" s="187"/>
      <c r="C64" s="43" t="s">
        <v>216</v>
      </c>
      <c r="D64" s="102" t="s">
        <v>212</v>
      </c>
      <c r="E64" s="102" t="s">
        <v>213</v>
      </c>
      <c r="F64" s="38" t="s">
        <v>214</v>
      </c>
      <c r="G64" s="66"/>
      <c r="H64" s="140"/>
      <c r="I64" s="140"/>
      <c r="J64" s="121"/>
      <c r="K64" s="76"/>
    </row>
    <row r="65" spans="1:11" ht="90" customHeight="1" x14ac:dyDescent="0.35">
      <c r="A65" s="172"/>
      <c r="B65" s="188"/>
      <c r="C65" s="43" t="s">
        <v>215</v>
      </c>
      <c r="D65" s="162" t="s">
        <v>217</v>
      </c>
      <c r="E65" s="146" t="s">
        <v>218</v>
      </c>
      <c r="F65" s="146" t="s">
        <v>219</v>
      </c>
      <c r="G65" s="163"/>
      <c r="H65" s="113"/>
      <c r="I65" s="113"/>
      <c r="J65" s="139"/>
      <c r="K65" s="76"/>
    </row>
    <row r="66" spans="1:11" ht="35.25" customHeight="1" x14ac:dyDescent="0.35">
      <c r="A66" s="198" t="s">
        <v>220</v>
      </c>
      <c r="B66" s="198"/>
      <c r="C66" s="199"/>
      <c r="D66" s="198"/>
      <c r="E66" s="198"/>
      <c r="F66" s="198"/>
      <c r="G66" s="198"/>
      <c r="H66" s="211" t="s">
        <v>41</v>
      </c>
      <c r="I66" s="211"/>
      <c r="J66" s="211"/>
      <c r="K66" s="59">
        <f>(K68+K72+K75+K77+K81)/5</f>
        <v>0</v>
      </c>
    </row>
    <row r="67" spans="1:11" ht="30" customHeight="1" x14ac:dyDescent="0.35">
      <c r="A67" s="60" t="s">
        <v>2</v>
      </c>
      <c r="B67" s="60" t="s">
        <v>4</v>
      </c>
      <c r="C67" s="60" t="s">
        <v>5</v>
      </c>
      <c r="D67" s="60">
        <v>1</v>
      </c>
      <c r="E67" s="60">
        <v>2</v>
      </c>
      <c r="F67" s="60">
        <v>3</v>
      </c>
      <c r="G67" s="60">
        <v>4</v>
      </c>
      <c r="H67" s="60" t="s">
        <v>3</v>
      </c>
      <c r="I67" s="115" t="s">
        <v>39</v>
      </c>
      <c r="J67" s="115" t="s">
        <v>40</v>
      </c>
      <c r="K67" s="61" t="s">
        <v>42</v>
      </c>
    </row>
    <row r="68" spans="1:11" ht="15.75" customHeight="1" x14ac:dyDescent="0.35">
      <c r="A68" s="194">
        <v>4.0999999999999996</v>
      </c>
      <c r="B68" s="194" t="s">
        <v>221</v>
      </c>
      <c r="C68" s="58"/>
      <c r="D68" s="153"/>
      <c r="E68" s="153"/>
      <c r="F68" s="153"/>
      <c r="G68" s="153"/>
      <c r="H68" s="58"/>
      <c r="I68" s="111"/>
      <c r="J68" s="111"/>
      <c r="K68" s="169">
        <f>SUM(H69:H71)/3</f>
        <v>0</v>
      </c>
    </row>
    <row r="69" spans="1:11" ht="143.15" customHeight="1" x14ac:dyDescent="0.35">
      <c r="A69" s="194"/>
      <c r="B69" s="194"/>
      <c r="C69" s="150" t="s">
        <v>222</v>
      </c>
      <c r="D69" s="38" t="s">
        <v>223</v>
      </c>
      <c r="E69" s="102" t="s">
        <v>224</v>
      </c>
      <c r="F69" s="38" t="s">
        <v>225</v>
      </c>
      <c r="G69" s="38" t="s">
        <v>226</v>
      </c>
      <c r="H69" s="64"/>
      <c r="I69" s="113"/>
      <c r="J69" s="113"/>
      <c r="K69" s="169"/>
    </row>
    <row r="70" spans="1:11" ht="132.65" customHeight="1" x14ac:dyDescent="0.35">
      <c r="A70" s="194"/>
      <c r="B70" s="197"/>
      <c r="C70" s="151" t="s">
        <v>227</v>
      </c>
      <c r="D70" s="38" t="s">
        <v>228</v>
      </c>
      <c r="E70" s="38" t="s">
        <v>229</v>
      </c>
      <c r="F70" s="38" t="s">
        <v>230</v>
      </c>
      <c r="G70" s="38" t="s">
        <v>231</v>
      </c>
      <c r="H70" s="64"/>
      <c r="I70" s="113"/>
      <c r="J70" s="113"/>
      <c r="K70" s="169"/>
    </row>
    <row r="71" spans="1:11" ht="83.15" customHeight="1" x14ac:dyDescent="0.35">
      <c r="A71" s="194"/>
      <c r="B71" s="194"/>
      <c r="C71" s="152" t="s">
        <v>232</v>
      </c>
      <c r="D71" s="102" t="s">
        <v>233</v>
      </c>
      <c r="E71" s="102" t="s">
        <v>234</v>
      </c>
      <c r="F71" s="38" t="s">
        <v>235</v>
      </c>
      <c r="G71" s="38" t="s">
        <v>236</v>
      </c>
      <c r="H71" s="64"/>
      <c r="I71" s="113"/>
      <c r="J71" s="113"/>
      <c r="K71" s="169"/>
    </row>
    <row r="72" spans="1:11" ht="15.75" customHeight="1" x14ac:dyDescent="0.35">
      <c r="A72" s="204">
        <v>4.2</v>
      </c>
      <c r="B72" s="194" t="s">
        <v>237</v>
      </c>
      <c r="C72" s="47"/>
      <c r="D72" s="154"/>
      <c r="E72" s="154"/>
      <c r="F72" s="154"/>
      <c r="G72" s="154"/>
      <c r="H72" s="46"/>
      <c r="I72" s="109"/>
      <c r="J72" s="109"/>
      <c r="K72" s="169">
        <f>SUM(H73:H74)/2</f>
        <v>0</v>
      </c>
    </row>
    <row r="73" spans="1:11" ht="101.15" customHeight="1" x14ac:dyDescent="0.35">
      <c r="A73" s="204"/>
      <c r="B73" s="194"/>
      <c r="C73" s="96" t="s">
        <v>238</v>
      </c>
      <c r="D73" s="79" t="s">
        <v>239</v>
      </c>
      <c r="E73" s="79" t="s">
        <v>240</v>
      </c>
      <c r="F73" s="79" t="s">
        <v>240</v>
      </c>
      <c r="G73" s="79">
        <v>3.0001000000000002</v>
      </c>
      <c r="H73" s="80"/>
      <c r="I73" s="113"/>
      <c r="J73" s="113"/>
      <c r="K73" s="169"/>
    </row>
    <row r="74" spans="1:11" ht="157" customHeight="1" x14ac:dyDescent="0.35">
      <c r="A74" s="204"/>
      <c r="B74" s="194"/>
      <c r="C74" s="142" t="s">
        <v>19</v>
      </c>
      <c r="D74" s="143" t="s">
        <v>23</v>
      </c>
      <c r="E74" s="143" t="s">
        <v>24</v>
      </c>
      <c r="F74" s="143" t="s">
        <v>25</v>
      </c>
      <c r="G74" s="66">
        <v>3.0001000000000002</v>
      </c>
      <c r="H74" s="64"/>
      <c r="I74" s="106"/>
      <c r="J74" s="106"/>
      <c r="K74" s="169"/>
    </row>
    <row r="75" spans="1:11" ht="15.75" customHeight="1" x14ac:dyDescent="0.35">
      <c r="A75" s="194">
        <v>4.3</v>
      </c>
      <c r="B75" s="194" t="s">
        <v>241</v>
      </c>
      <c r="C75" s="47"/>
      <c r="D75" s="145"/>
      <c r="E75" s="45"/>
      <c r="F75" s="45"/>
      <c r="G75" s="67"/>
      <c r="H75" s="42"/>
      <c r="I75" s="107"/>
      <c r="J75" s="107"/>
      <c r="K75" s="169">
        <f>H76/1</f>
        <v>0</v>
      </c>
    </row>
    <row r="76" spans="1:11" ht="110.15" customHeight="1" x14ac:dyDescent="0.35">
      <c r="A76" s="194"/>
      <c r="B76" s="194"/>
      <c r="C76" s="96" t="s">
        <v>242</v>
      </c>
      <c r="D76" s="102" t="s">
        <v>243</v>
      </c>
      <c r="E76" s="95" t="s">
        <v>243</v>
      </c>
      <c r="F76" s="38" t="s">
        <v>244</v>
      </c>
      <c r="G76" s="66">
        <v>3.0001000000000002</v>
      </c>
      <c r="H76" s="133"/>
      <c r="I76" s="113"/>
      <c r="J76" s="113"/>
      <c r="K76" s="169"/>
    </row>
    <row r="77" spans="1:11" ht="15.75" customHeight="1" x14ac:dyDescent="0.35">
      <c r="A77" s="194">
        <v>4.4000000000000004</v>
      </c>
      <c r="B77" s="194" t="s">
        <v>245</v>
      </c>
      <c r="C77" s="47"/>
      <c r="D77" s="147"/>
      <c r="E77" s="145"/>
      <c r="F77" s="45"/>
      <c r="G77" s="41"/>
      <c r="H77" s="141"/>
      <c r="I77" s="112"/>
      <c r="J77" s="112"/>
      <c r="K77" s="169">
        <f>SUM(H78:H80)/3</f>
        <v>0</v>
      </c>
    </row>
    <row r="78" spans="1:11" ht="83.15" customHeight="1" x14ac:dyDescent="0.35">
      <c r="A78" s="194"/>
      <c r="B78" s="194"/>
      <c r="C78" s="86" t="s">
        <v>246</v>
      </c>
      <c r="D78" s="102" t="s">
        <v>247</v>
      </c>
      <c r="E78" s="102" t="s">
        <v>248</v>
      </c>
      <c r="F78" s="95" t="s">
        <v>249</v>
      </c>
      <c r="G78" s="66">
        <v>3.0001000000000002</v>
      </c>
      <c r="H78" s="133"/>
      <c r="I78" s="113"/>
      <c r="J78" s="113"/>
      <c r="K78" s="169"/>
    </row>
    <row r="79" spans="1:11" ht="80.25" customHeight="1" x14ac:dyDescent="0.35">
      <c r="A79" s="194"/>
      <c r="B79" s="194"/>
      <c r="C79" s="74" t="s">
        <v>250</v>
      </c>
      <c r="D79" s="146" t="s">
        <v>251</v>
      </c>
      <c r="E79" s="146" t="s">
        <v>252</v>
      </c>
      <c r="F79" s="38" t="s">
        <v>253</v>
      </c>
      <c r="G79" s="66">
        <v>3.0001000000000002</v>
      </c>
      <c r="H79" s="133"/>
      <c r="I79" s="113"/>
      <c r="J79" s="113"/>
      <c r="K79" s="169"/>
    </row>
    <row r="80" spans="1:11" ht="74.5" customHeight="1" x14ac:dyDescent="0.35">
      <c r="A80" s="194"/>
      <c r="B80" s="194"/>
      <c r="C80" s="74" t="s">
        <v>254</v>
      </c>
      <c r="D80" s="38" t="s">
        <v>255</v>
      </c>
      <c r="E80" s="38" t="s">
        <v>256</v>
      </c>
      <c r="F80" s="38" t="s">
        <v>257</v>
      </c>
      <c r="G80" s="66">
        <v>3.0001000000000002</v>
      </c>
      <c r="H80" s="133"/>
      <c r="I80" s="123"/>
      <c r="J80" s="113"/>
      <c r="K80" s="169"/>
    </row>
    <row r="81" spans="1:11" ht="15.75" customHeight="1" x14ac:dyDescent="0.35">
      <c r="A81" s="194">
        <v>4.5</v>
      </c>
      <c r="B81" s="204" t="s">
        <v>258</v>
      </c>
      <c r="C81" s="47"/>
      <c r="D81" s="45"/>
      <c r="E81" s="45"/>
      <c r="F81" s="45"/>
      <c r="G81" s="41"/>
      <c r="H81" s="42"/>
      <c r="I81" s="135"/>
      <c r="J81" s="135"/>
      <c r="K81" s="169">
        <f>SUM(H82:H83)/2</f>
        <v>0</v>
      </c>
    </row>
    <row r="82" spans="1:11" ht="91" x14ac:dyDescent="0.3">
      <c r="A82" s="194"/>
      <c r="B82" s="204"/>
      <c r="C82" s="75" t="s">
        <v>259</v>
      </c>
      <c r="D82" s="90" t="s">
        <v>260</v>
      </c>
      <c r="E82" s="38" t="s">
        <v>261</v>
      </c>
      <c r="F82" s="38" t="s">
        <v>262</v>
      </c>
      <c r="G82" s="97" t="s">
        <v>263</v>
      </c>
      <c r="H82" s="64"/>
      <c r="I82" s="113"/>
      <c r="J82" s="113"/>
      <c r="K82" s="169"/>
    </row>
    <row r="83" spans="1:11" ht="77.25" customHeight="1" x14ac:dyDescent="0.35">
      <c r="A83" s="194"/>
      <c r="B83" s="204"/>
      <c r="C83" s="75" t="s">
        <v>264</v>
      </c>
      <c r="D83" s="38" t="s">
        <v>265</v>
      </c>
      <c r="E83" s="38" t="s">
        <v>266</v>
      </c>
      <c r="F83" s="38" t="s">
        <v>267</v>
      </c>
      <c r="G83" s="38" t="s">
        <v>268</v>
      </c>
      <c r="H83" s="64"/>
      <c r="I83" s="113"/>
      <c r="J83" s="113"/>
      <c r="K83" s="169"/>
    </row>
    <row r="84" spans="1:11" ht="36.75" customHeight="1" x14ac:dyDescent="0.35">
      <c r="A84" s="208" t="s">
        <v>269</v>
      </c>
      <c r="B84" s="208"/>
      <c r="C84" s="208"/>
      <c r="D84" s="208"/>
      <c r="E84" s="208"/>
      <c r="F84" s="208"/>
      <c r="G84" s="208"/>
      <c r="H84" s="212" t="s">
        <v>41</v>
      </c>
      <c r="I84" s="212"/>
      <c r="J84" s="212"/>
      <c r="K84" s="84">
        <f>(K86+K89+K93)/3</f>
        <v>0</v>
      </c>
    </row>
    <row r="85" spans="1:11" ht="30" customHeight="1" x14ac:dyDescent="0.35">
      <c r="A85" s="62" t="s">
        <v>2</v>
      </c>
      <c r="B85" s="62" t="s">
        <v>4</v>
      </c>
      <c r="C85" s="62" t="s">
        <v>5</v>
      </c>
      <c r="D85" s="62">
        <v>1</v>
      </c>
      <c r="E85" s="62">
        <v>2</v>
      </c>
      <c r="F85" s="62">
        <v>3</v>
      </c>
      <c r="G85" s="62">
        <v>4</v>
      </c>
      <c r="H85" s="62" t="s">
        <v>3</v>
      </c>
      <c r="I85" s="116" t="s">
        <v>39</v>
      </c>
      <c r="J85" s="116" t="s">
        <v>40</v>
      </c>
      <c r="K85" s="63" t="s">
        <v>42</v>
      </c>
    </row>
    <row r="86" spans="1:11" x14ac:dyDescent="0.35">
      <c r="A86" s="194" t="s">
        <v>20</v>
      </c>
      <c r="B86" s="194" t="s">
        <v>270</v>
      </c>
      <c r="C86" s="58"/>
      <c r="D86" s="58"/>
      <c r="E86" s="58"/>
      <c r="F86" s="58"/>
      <c r="G86" s="58"/>
      <c r="H86" s="58"/>
      <c r="I86" s="111"/>
      <c r="J86" s="111"/>
      <c r="K86" s="169">
        <f>SUM(H87:H88)/2</f>
        <v>0</v>
      </c>
    </row>
    <row r="87" spans="1:11" ht="39" x14ac:dyDescent="0.3">
      <c r="A87" s="194"/>
      <c r="B87" s="194"/>
      <c r="C87" s="98" t="s">
        <v>271</v>
      </c>
      <c r="D87" s="38" t="s">
        <v>272</v>
      </c>
      <c r="E87" s="38" t="s">
        <v>273</v>
      </c>
      <c r="F87" s="38" t="s">
        <v>274</v>
      </c>
      <c r="G87" s="66">
        <v>3.0001000000000002</v>
      </c>
      <c r="H87" s="64"/>
      <c r="I87" s="113"/>
      <c r="J87" s="113"/>
      <c r="K87" s="169"/>
    </row>
    <row r="88" spans="1:11" ht="52" x14ac:dyDescent="0.35">
      <c r="A88" s="194"/>
      <c r="B88" s="194"/>
      <c r="C88" s="74" t="s">
        <v>275</v>
      </c>
      <c r="D88" s="38" t="s">
        <v>276</v>
      </c>
      <c r="E88" s="38" t="s">
        <v>277</v>
      </c>
      <c r="F88" s="38" t="s">
        <v>278</v>
      </c>
      <c r="G88" s="66">
        <v>3.0001000000000002</v>
      </c>
      <c r="H88" s="64"/>
      <c r="I88" s="113"/>
      <c r="J88" s="113"/>
      <c r="K88" s="169"/>
    </row>
    <row r="89" spans="1:11" ht="15.75" customHeight="1" x14ac:dyDescent="0.35">
      <c r="A89" s="194">
        <v>5.2</v>
      </c>
      <c r="B89" s="206" t="s">
        <v>279</v>
      </c>
      <c r="C89" s="47"/>
      <c r="D89" s="45"/>
      <c r="E89" s="45"/>
      <c r="F89" s="45"/>
      <c r="G89" s="41"/>
      <c r="H89" s="42"/>
      <c r="I89" s="107"/>
      <c r="J89" s="107"/>
      <c r="K89" s="169">
        <f>SUM(H90:H92)/3</f>
        <v>0</v>
      </c>
    </row>
    <row r="90" spans="1:11" ht="52" x14ac:dyDescent="0.35">
      <c r="A90" s="194"/>
      <c r="B90" s="206"/>
      <c r="C90" s="74" t="s">
        <v>280</v>
      </c>
      <c r="D90" s="38" t="s">
        <v>281</v>
      </c>
      <c r="E90" s="38" t="s">
        <v>282</v>
      </c>
      <c r="F90" s="38" t="s">
        <v>283</v>
      </c>
      <c r="G90" s="66">
        <v>3.0001000000000002</v>
      </c>
      <c r="H90" s="64"/>
      <c r="I90" s="113"/>
      <c r="J90" s="119"/>
      <c r="K90" s="169"/>
    </row>
    <row r="91" spans="1:11" ht="92.5" customHeight="1" x14ac:dyDescent="0.3">
      <c r="A91" s="194"/>
      <c r="B91" s="206"/>
      <c r="C91" s="74" t="s">
        <v>284</v>
      </c>
      <c r="D91" s="38" t="s">
        <v>285</v>
      </c>
      <c r="E91" s="38" t="s">
        <v>286</v>
      </c>
      <c r="F91" s="38" t="s">
        <v>287</v>
      </c>
      <c r="G91" s="97" t="s">
        <v>288</v>
      </c>
      <c r="H91" s="64"/>
      <c r="I91" s="113"/>
      <c r="J91" s="113"/>
      <c r="K91" s="169"/>
    </row>
    <row r="92" spans="1:11" ht="118.5" customHeight="1" x14ac:dyDescent="0.35">
      <c r="A92" s="194"/>
      <c r="B92" s="206"/>
      <c r="C92" s="74" t="s">
        <v>289</v>
      </c>
      <c r="D92" s="38" t="s">
        <v>290</v>
      </c>
      <c r="E92" s="38" t="s">
        <v>291</v>
      </c>
      <c r="F92" s="38" t="s">
        <v>292</v>
      </c>
      <c r="G92" s="38" t="s">
        <v>293</v>
      </c>
      <c r="H92" s="64"/>
      <c r="I92" s="113"/>
      <c r="J92" s="113"/>
      <c r="K92" s="169"/>
    </row>
    <row r="93" spans="1:11" ht="15.75" customHeight="1" x14ac:dyDescent="0.35">
      <c r="A93" s="194">
        <v>5.3</v>
      </c>
      <c r="B93" s="206" t="s">
        <v>294</v>
      </c>
      <c r="C93" s="47"/>
      <c r="D93" s="45"/>
      <c r="E93" s="45"/>
      <c r="F93" s="45"/>
      <c r="G93" s="45"/>
      <c r="H93" s="46"/>
      <c r="I93" s="109"/>
      <c r="J93" s="109"/>
      <c r="K93" s="169">
        <f>H94</f>
        <v>0</v>
      </c>
    </row>
    <row r="94" spans="1:11" ht="88" customHeight="1" x14ac:dyDescent="0.35">
      <c r="A94" s="194"/>
      <c r="B94" s="206"/>
      <c r="C94" s="74" t="s">
        <v>295</v>
      </c>
      <c r="D94" s="38" t="s">
        <v>296</v>
      </c>
      <c r="E94" s="38" t="s">
        <v>297</v>
      </c>
      <c r="F94" s="38" t="s">
        <v>298</v>
      </c>
      <c r="G94" s="66">
        <v>3.0001000000000002</v>
      </c>
      <c r="H94" s="64"/>
      <c r="I94" s="106"/>
      <c r="J94" s="113"/>
      <c r="K94" s="169"/>
    </row>
  </sheetData>
  <sheetProtection formatCells="0" formatColumns="0" formatRows="0" insertColumns="0" insertRows="0" insertHyperlinks="0" deleteColumns="0" deleteRows="0"/>
  <autoFilter ref="A4:WVR94" xr:uid="{00000000-0009-0000-0000-000000000000}"/>
  <mergeCells count="92">
    <mergeCell ref="H3:J3"/>
    <mergeCell ref="B2:C2"/>
    <mergeCell ref="H2:I2"/>
    <mergeCell ref="H25:J25"/>
    <mergeCell ref="H44:J44"/>
    <mergeCell ref="A3:G3"/>
    <mergeCell ref="D6:D7"/>
    <mergeCell ref="E6:E7"/>
    <mergeCell ref="F6:F7"/>
    <mergeCell ref="G6:G7"/>
    <mergeCell ref="H6:H7"/>
    <mergeCell ref="I6:I7"/>
    <mergeCell ref="J6:J7"/>
    <mergeCell ref="C9:C10"/>
    <mergeCell ref="D9:D10"/>
    <mergeCell ref="E9:E10"/>
    <mergeCell ref="K48:K49"/>
    <mergeCell ref="B50:B51"/>
    <mergeCell ref="K89:K92"/>
    <mergeCell ref="K93:K94"/>
    <mergeCell ref="K50:K51"/>
    <mergeCell ref="K52:K56"/>
    <mergeCell ref="K57:K63"/>
    <mergeCell ref="K68:K71"/>
    <mergeCell ref="K72:K74"/>
    <mergeCell ref="K75:K76"/>
    <mergeCell ref="H66:J66"/>
    <mergeCell ref="H84:J84"/>
    <mergeCell ref="K77:K80"/>
    <mergeCell ref="K81:K83"/>
    <mergeCell ref="K86:K88"/>
    <mergeCell ref="B81:B83"/>
    <mergeCell ref="K27:K28"/>
    <mergeCell ref="K29:K37"/>
    <mergeCell ref="K38:K40"/>
    <mergeCell ref="K41:K43"/>
    <mergeCell ref="K46:K47"/>
    <mergeCell ref="A15:A16"/>
    <mergeCell ref="B15:B16"/>
    <mergeCell ref="C6:C7"/>
    <mergeCell ref="A93:A94"/>
    <mergeCell ref="B93:B94"/>
    <mergeCell ref="A89:A92"/>
    <mergeCell ref="B89:B92"/>
    <mergeCell ref="B86:B88"/>
    <mergeCell ref="A86:A88"/>
    <mergeCell ref="A50:A51"/>
    <mergeCell ref="B52:B56"/>
    <mergeCell ref="B46:B47"/>
    <mergeCell ref="A46:A47"/>
    <mergeCell ref="A84:G84"/>
    <mergeCell ref="A68:A71"/>
    <mergeCell ref="B68:B71"/>
    <mergeCell ref="A81:A83"/>
    <mergeCell ref="A66:G66"/>
    <mergeCell ref="A44:G44"/>
    <mergeCell ref="B38:B40"/>
    <mergeCell ref="B27:B28"/>
    <mergeCell ref="A57:A65"/>
    <mergeCell ref="B57:B65"/>
    <mergeCell ref="A72:A74"/>
    <mergeCell ref="B72:B74"/>
    <mergeCell ref="B75:B76"/>
    <mergeCell ref="A75:A76"/>
    <mergeCell ref="A77:A80"/>
    <mergeCell ref="B77:B80"/>
    <mergeCell ref="A25:G25"/>
    <mergeCell ref="A27:A28"/>
    <mergeCell ref="A52:A56"/>
    <mergeCell ref="A38:A40"/>
    <mergeCell ref="A41:A43"/>
    <mergeCell ref="B41:B43"/>
    <mergeCell ref="B48:B49"/>
    <mergeCell ref="A48:A49"/>
    <mergeCell ref="B29:B37"/>
    <mergeCell ref="A29:A37"/>
    <mergeCell ref="K22:K24"/>
    <mergeCell ref="A11:A14"/>
    <mergeCell ref="J9:J10"/>
    <mergeCell ref="K5:K10"/>
    <mergeCell ref="K11:K14"/>
    <mergeCell ref="K15:K17"/>
    <mergeCell ref="B11:B14"/>
    <mergeCell ref="F9:F10"/>
    <mergeCell ref="G9:G10"/>
    <mergeCell ref="H9:H10"/>
    <mergeCell ref="B5:B10"/>
    <mergeCell ref="A5:A10"/>
    <mergeCell ref="B17:B21"/>
    <mergeCell ref="A17:A21"/>
    <mergeCell ref="B22:B24"/>
    <mergeCell ref="A22:A24"/>
  </mergeCells>
  <conditionalFormatting sqref="H5">
    <cfRule type="cellIs" dxfId="24" priority="60" operator="greaterThanOrEqual">
      <formula>$G5</formula>
    </cfRule>
  </conditionalFormatting>
  <conditionalFormatting sqref="H11">
    <cfRule type="cellIs" dxfId="23" priority="8" operator="greaterThanOrEqual">
      <formula>4.000001</formula>
    </cfRule>
  </conditionalFormatting>
  <conditionalFormatting sqref="H12:H14">
    <cfRule type="cellIs" dxfId="22" priority="54" operator="greaterThanOrEqual">
      <formula>$G12</formula>
    </cfRule>
  </conditionalFormatting>
  <conditionalFormatting sqref="H16">
    <cfRule type="cellIs" dxfId="21" priority="53" operator="greaterThanOrEqual">
      <formula>$G16</formula>
    </cfRule>
  </conditionalFormatting>
  <conditionalFormatting sqref="H18:H21">
    <cfRule type="cellIs" dxfId="20" priority="49" operator="greaterThanOrEqual">
      <formula>$G18</formula>
    </cfRule>
  </conditionalFormatting>
  <conditionalFormatting sqref="H23">
    <cfRule type="cellIs" dxfId="19" priority="48" operator="greaterThanOrEqual">
      <formula>$G23</formula>
    </cfRule>
  </conditionalFormatting>
  <conditionalFormatting sqref="H24">
    <cfRule type="cellIs" dxfId="18" priority="7" operator="greaterThanOrEqual">
      <formula>4.000001</formula>
    </cfRule>
  </conditionalFormatting>
  <conditionalFormatting sqref="H28">
    <cfRule type="cellIs" dxfId="17" priority="47" operator="greaterThanOrEqual">
      <formula>$G28</formula>
    </cfRule>
  </conditionalFormatting>
  <conditionalFormatting sqref="H30:H37">
    <cfRule type="cellIs" dxfId="16" priority="39" operator="greaterThanOrEqual">
      <formula>$G30</formula>
    </cfRule>
  </conditionalFormatting>
  <conditionalFormatting sqref="H39:H40">
    <cfRule type="cellIs" dxfId="15" priority="37" operator="greaterThanOrEqual">
      <formula>$G39</formula>
    </cfRule>
  </conditionalFormatting>
  <conditionalFormatting sqref="H42:H43">
    <cfRule type="cellIs" dxfId="14" priority="35" operator="greaterThanOrEqual">
      <formula>$G42</formula>
    </cfRule>
  </conditionalFormatting>
  <conditionalFormatting sqref="H47">
    <cfRule type="cellIs" dxfId="13" priority="34" operator="greaterThanOrEqual">
      <formula>$G47</formula>
    </cfRule>
  </conditionalFormatting>
  <conditionalFormatting sqref="H49">
    <cfRule type="cellIs" dxfId="12" priority="33" operator="greaterThanOrEqual">
      <formula>$G49</formula>
    </cfRule>
  </conditionalFormatting>
  <conditionalFormatting sqref="H51">
    <cfRule type="cellIs" dxfId="11" priority="32" operator="greaterThanOrEqual">
      <formula>$G51</formula>
    </cfRule>
  </conditionalFormatting>
  <conditionalFormatting sqref="H53:H56">
    <cfRule type="cellIs" dxfId="10" priority="28" operator="greaterThanOrEqual">
      <formula>$G53</formula>
    </cfRule>
  </conditionalFormatting>
  <conditionalFormatting sqref="H58:H63">
    <cfRule type="cellIs" dxfId="9" priority="22" operator="greaterThanOrEqual">
      <formula>$G58</formula>
    </cfRule>
  </conditionalFormatting>
  <conditionalFormatting sqref="H69:H71">
    <cfRule type="cellIs" dxfId="8" priority="4" operator="greaterThanOrEqual">
      <formula>4.000001</formula>
    </cfRule>
  </conditionalFormatting>
  <conditionalFormatting sqref="H73:H74">
    <cfRule type="cellIs" dxfId="7" priority="20" operator="greaterThanOrEqual">
      <formula>$G73</formula>
    </cfRule>
  </conditionalFormatting>
  <conditionalFormatting sqref="H76">
    <cfRule type="cellIs" dxfId="6" priority="19" operator="greaterThanOrEqual">
      <formula>$G76</formula>
    </cfRule>
  </conditionalFormatting>
  <conditionalFormatting sqref="H78:H80">
    <cfRule type="cellIs" dxfId="5" priority="16" operator="greaterThanOrEqual">
      <formula>$G78</formula>
    </cfRule>
  </conditionalFormatting>
  <conditionalFormatting sqref="H82:H83">
    <cfRule type="cellIs" dxfId="4" priority="2" operator="greaterThanOrEqual">
      <formula>4.000001</formula>
    </cfRule>
  </conditionalFormatting>
  <conditionalFormatting sqref="H87:H88">
    <cfRule type="cellIs" dxfId="3" priority="14" operator="greaterThanOrEqual">
      <formula>$G87</formula>
    </cfRule>
  </conditionalFormatting>
  <conditionalFormatting sqref="H90:H91">
    <cfRule type="cellIs" dxfId="2" priority="12" operator="greaterThanOrEqual">
      <formula>$G90</formula>
    </cfRule>
  </conditionalFormatting>
  <conditionalFormatting sqref="H92">
    <cfRule type="cellIs" dxfId="1" priority="1" operator="greaterThanOrEqual">
      <formula>4.000001</formula>
    </cfRule>
  </conditionalFormatting>
  <conditionalFormatting sqref="H94">
    <cfRule type="cellIs" dxfId="0" priority="11" operator="greaterThanOrEqual">
      <formula>$G94</formula>
    </cfRule>
  </conditionalFormatting>
  <pageMargins left="0.7" right="0.7" top="0.75" bottom="0.75" header="0.3" footer="0.3"/>
  <pageSetup paperSize="9" orientation="landscape" r:id="rId1"/>
  <headerFooter>
    <oddFooter>&amp;L&amp;1#&amp;"Calibri"&amp;10&amp;K000000Public</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2:G108"/>
  <sheetViews>
    <sheetView zoomScale="80" zoomScaleNormal="80" workbookViewId="0">
      <selection activeCell="B107" sqref="B107"/>
    </sheetView>
  </sheetViews>
  <sheetFormatPr defaultColWidth="8.58203125" defaultRowHeight="15.5" x14ac:dyDescent="0.35"/>
  <cols>
    <col min="1" max="1" width="14.75" customWidth="1"/>
    <col min="2" max="8" width="16.83203125" customWidth="1"/>
  </cols>
  <sheetData>
    <row r="2" spans="1:7" ht="16" thickBot="1" x14ac:dyDescent="0.4"/>
    <row r="3" spans="1:7" ht="15.75" customHeight="1" x14ac:dyDescent="0.35">
      <c r="A3" s="5" t="s">
        <v>29</v>
      </c>
      <c r="B3" s="6" t="s">
        <v>30</v>
      </c>
      <c r="C3" s="18"/>
      <c r="D3" s="18"/>
      <c r="E3" s="18"/>
      <c r="F3" s="19"/>
      <c r="G3" s="4"/>
    </row>
    <row r="4" spans="1:7" ht="46.5" x14ac:dyDescent="0.35">
      <c r="A4" s="7" t="s">
        <v>4</v>
      </c>
      <c r="B4" s="4" t="s">
        <v>6</v>
      </c>
      <c r="C4" s="4" t="s">
        <v>8</v>
      </c>
      <c r="D4" s="4" t="s">
        <v>9</v>
      </c>
      <c r="E4" s="4" t="s">
        <v>10</v>
      </c>
      <c r="F4" s="10" t="s">
        <v>11</v>
      </c>
      <c r="G4" s="4"/>
    </row>
    <row r="5" spans="1:7" x14ac:dyDescent="0.35">
      <c r="A5" s="7" t="s">
        <v>27</v>
      </c>
      <c r="B5" s="8" t="str">
        <f>'Self Assessment'!K5</f>
        <v>e</v>
      </c>
      <c r="C5" s="8">
        <f>'Self Assessment'!K11</f>
        <v>0</v>
      </c>
      <c r="D5" s="8">
        <f>'Self Assessment'!K15</f>
        <v>0</v>
      </c>
      <c r="E5" s="8">
        <f>'Self Assessment'!K18</f>
        <v>0</v>
      </c>
      <c r="F5" s="11">
        <f>'Self Assessment'!K22</f>
        <v>0</v>
      </c>
      <c r="G5" s="4"/>
    </row>
    <row r="6" spans="1:7" ht="31.5" thickBot="1" x14ac:dyDescent="0.4">
      <c r="A6" s="9" t="s">
        <v>26</v>
      </c>
      <c r="B6" s="12">
        <v>3.5</v>
      </c>
      <c r="C6" s="12">
        <v>3.25</v>
      </c>
      <c r="D6" s="12">
        <v>3</v>
      </c>
      <c r="E6" s="12">
        <v>3</v>
      </c>
      <c r="F6" s="13">
        <v>3.5</v>
      </c>
      <c r="G6" s="4"/>
    </row>
    <row r="7" spans="1:7" x14ac:dyDescent="0.35">
      <c r="A7" s="4"/>
      <c r="B7" s="4"/>
      <c r="C7" s="4"/>
      <c r="D7" s="4"/>
      <c r="E7" s="4"/>
      <c r="F7" s="4"/>
      <c r="G7" s="4"/>
    </row>
    <row r="8" spans="1:7" x14ac:dyDescent="0.35">
      <c r="A8" s="4"/>
      <c r="B8" s="4"/>
      <c r="C8" s="4"/>
      <c r="D8" s="4"/>
      <c r="E8" s="4"/>
      <c r="F8" s="4"/>
      <c r="G8" s="4"/>
    </row>
    <row r="9" spans="1:7" x14ac:dyDescent="0.35">
      <c r="A9" s="4"/>
      <c r="B9" s="4"/>
      <c r="C9" s="4"/>
      <c r="D9" s="4"/>
      <c r="E9" s="4"/>
      <c r="F9" s="4"/>
      <c r="G9" s="4"/>
    </row>
    <row r="10" spans="1:7" x14ac:dyDescent="0.35">
      <c r="A10" s="4"/>
      <c r="B10" s="4"/>
      <c r="C10" s="4"/>
      <c r="D10" s="4"/>
      <c r="E10" s="4"/>
      <c r="F10" s="4"/>
      <c r="G10" s="4"/>
    </row>
    <row r="11" spans="1:7" x14ac:dyDescent="0.35">
      <c r="A11" s="4"/>
      <c r="B11" s="4"/>
      <c r="C11" s="4"/>
      <c r="D11" s="4"/>
      <c r="E11" s="4"/>
      <c r="F11" s="4"/>
      <c r="G11" s="4"/>
    </row>
    <row r="12" spans="1:7" x14ac:dyDescent="0.35">
      <c r="A12" s="4"/>
      <c r="B12" s="4"/>
      <c r="C12" s="4"/>
      <c r="D12" s="4"/>
      <c r="E12" s="4"/>
      <c r="F12" s="4"/>
      <c r="G12" s="4"/>
    </row>
    <row r="13" spans="1:7" x14ac:dyDescent="0.35">
      <c r="A13" s="4"/>
      <c r="B13" s="4"/>
      <c r="C13" s="4"/>
      <c r="D13" s="4"/>
      <c r="E13" s="4"/>
      <c r="F13" s="4"/>
      <c r="G13" s="4"/>
    </row>
    <row r="14" spans="1:7" x14ac:dyDescent="0.35">
      <c r="A14" s="4"/>
      <c r="B14" s="4"/>
      <c r="C14" s="4"/>
      <c r="D14" s="4"/>
      <c r="E14" s="4"/>
      <c r="F14" s="4"/>
      <c r="G14" s="4"/>
    </row>
    <row r="15" spans="1:7" x14ac:dyDescent="0.35">
      <c r="A15" s="4"/>
      <c r="B15" s="4"/>
      <c r="C15" s="4"/>
      <c r="D15" s="4"/>
      <c r="E15" s="4"/>
      <c r="F15" s="4"/>
      <c r="G15" s="4"/>
    </row>
    <row r="16" spans="1:7" x14ac:dyDescent="0.35">
      <c r="A16" s="4"/>
      <c r="B16" s="4"/>
      <c r="C16" s="4"/>
      <c r="D16" s="4"/>
      <c r="E16" s="4"/>
      <c r="F16" s="4"/>
      <c r="G16" s="4"/>
    </row>
    <row r="17" spans="1:7" x14ac:dyDescent="0.35">
      <c r="A17" s="4"/>
      <c r="B17" s="4"/>
      <c r="C17" s="4"/>
      <c r="D17" s="4"/>
      <c r="E17" s="4"/>
      <c r="F17" s="4"/>
      <c r="G17" s="4"/>
    </row>
    <row r="18" spans="1:7" x14ac:dyDescent="0.35">
      <c r="A18" s="4"/>
      <c r="B18" s="4"/>
      <c r="C18" s="4"/>
      <c r="D18" s="4"/>
      <c r="E18" s="4"/>
      <c r="F18" s="4"/>
      <c r="G18" s="4"/>
    </row>
    <row r="19" spans="1:7" x14ac:dyDescent="0.35">
      <c r="A19" s="4"/>
      <c r="B19" s="4"/>
      <c r="C19" s="4"/>
      <c r="D19" s="4"/>
      <c r="E19" s="4"/>
      <c r="F19" s="4"/>
      <c r="G19" s="4"/>
    </row>
    <row r="20" spans="1:7" x14ac:dyDescent="0.35">
      <c r="A20" s="4"/>
      <c r="B20" s="4"/>
      <c r="C20" s="4"/>
      <c r="D20" s="4"/>
      <c r="E20" s="4"/>
      <c r="F20" s="4"/>
      <c r="G20" s="4"/>
    </row>
    <row r="21" spans="1:7" x14ac:dyDescent="0.35">
      <c r="A21" s="4"/>
      <c r="B21" s="4"/>
      <c r="C21" s="4"/>
      <c r="D21" s="4"/>
      <c r="E21" s="4"/>
      <c r="F21" s="4"/>
      <c r="G21" s="4"/>
    </row>
    <row r="22" spans="1:7" ht="16" thickBot="1" x14ac:dyDescent="0.4">
      <c r="A22" s="4"/>
      <c r="B22" s="4"/>
      <c r="C22" s="4"/>
      <c r="D22" s="4"/>
      <c r="E22" s="4"/>
      <c r="F22" s="4"/>
      <c r="G22" s="4"/>
    </row>
    <row r="23" spans="1:7" x14ac:dyDescent="0.35">
      <c r="A23" s="5" t="s">
        <v>33</v>
      </c>
      <c r="B23" s="6" t="s">
        <v>31</v>
      </c>
      <c r="C23" s="6"/>
      <c r="D23" s="6"/>
      <c r="E23" s="6"/>
      <c r="F23" s="17"/>
    </row>
    <row r="24" spans="1:7" ht="46.5" x14ac:dyDescent="0.35">
      <c r="A24" s="7" t="s">
        <v>4</v>
      </c>
      <c r="B24" s="4" t="str">
        <f>'Self Assessment'!B27</f>
        <v>Rôles et responsabilités</v>
      </c>
      <c r="C24" s="4" t="str">
        <f>'Self Assessment'!B29</f>
        <v xml:space="preserve">Intégration de la CVA dans les systèmes </v>
      </c>
      <c r="D24" s="4" t="str">
        <f>'Self Assessment'!B38</f>
        <v xml:space="preserve">Infrastructure, équipement et technologie </v>
      </c>
      <c r="E24" s="4" t="str">
        <f>'Self Assessment'!B41</f>
        <v>Outils et conseils techniques de la CVA</v>
      </c>
      <c r="F24" s="1"/>
    </row>
    <row r="25" spans="1:7" x14ac:dyDescent="0.35">
      <c r="A25" s="7" t="s">
        <v>27</v>
      </c>
      <c r="B25" s="8">
        <f>'Self Assessment'!K27</f>
        <v>0</v>
      </c>
      <c r="C25" s="8">
        <f>'Self Assessment'!K29</f>
        <v>0</v>
      </c>
      <c r="D25" s="8">
        <f>'Self Assessment'!K38</f>
        <v>0</v>
      </c>
      <c r="E25" s="8">
        <f>'Self Assessment'!K41</f>
        <v>0</v>
      </c>
      <c r="F25" s="1"/>
    </row>
    <row r="26" spans="1:7" ht="31.5" thickBot="1" x14ac:dyDescent="0.4">
      <c r="A26" s="9" t="s">
        <v>26</v>
      </c>
      <c r="B26" s="3">
        <v>3</v>
      </c>
      <c r="C26" s="3">
        <v>3</v>
      </c>
      <c r="D26" s="3">
        <v>3</v>
      </c>
      <c r="E26" s="3">
        <v>3</v>
      </c>
      <c r="F26" s="2"/>
    </row>
    <row r="42" spans="1:6" ht="16" thickBot="1" x14ac:dyDescent="0.4"/>
    <row r="43" spans="1:6" x14ac:dyDescent="0.35">
      <c r="A43" s="5" t="s">
        <v>34</v>
      </c>
      <c r="B43" s="6" t="s">
        <v>32</v>
      </c>
      <c r="C43" s="6"/>
      <c r="D43" s="6"/>
      <c r="E43" s="6"/>
      <c r="F43" s="17"/>
    </row>
    <row r="44" spans="1:6" ht="62" x14ac:dyDescent="0.35">
      <c r="A44" s="7" t="s">
        <v>4</v>
      </c>
      <c r="B44" s="4" t="str">
        <f>'Self Assessment'!B46</f>
        <v>Disponibilité, déblocage et reconstitution des fonds</v>
      </c>
      <c r="C44" s="4" t="str">
        <f>'Self Assessment'!B48</f>
        <v>Capacité de préparation à la CVA</v>
      </c>
      <c r="D44" s="4" t="str">
        <f>'Self Assessment'!B50</f>
        <v>Compétences et capacités en CVA - leadership et décideurs</v>
      </c>
      <c r="E44" s="4" t="str">
        <f>'Self Assessment'!B52</f>
        <v>Compétences et capacités en CVA - leadership et décideurs</v>
      </c>
      <c r="F44" s="10" t="str">
        <f>'Self Assessment'!B57</f>
        <v>Compétences et capacités en CVA - Personnel des services de support</v>
      </c>
    </row>
    <row r="45" spans="1:6" ht="21.75" customHeight="1" x14ac:dyDescent="0.35">
      <c r="A45" s="7" t="s">
        <v>27</v>
      </c>
      <c r="B45" s="8">
        <f>'Self Assessment'!K46</f>
        <v>0</v>
      </c>
      <c r="C45" s="8">
        <f>'Self Assessment'!K48</f>
        <v>0</v>
      </c>
      <c r="D45" s="8">
        <f>'Self Assessment'!K50</f>
        <v>0</v>
      </c>
      <c r="E45" s="8">
        <f>'Self Assessment'!K52</f>
        <v>0</v>
      </c>
      <c r="F45" s="14">
        <f>'Self Assessment'!K57</f>
        <v>0</v>
      </c>
    </row>
    <row r="46" spans="1:6" ht="31.5" thickBot="1" x14ac:dyDescent="0.4">
      <c r="A46" s="9" t="s">
        <v>26</v>
      </c>
      <c r="B46" s="3">
        <v>3</v>
      </c>
      <c r="C46" s="3">
        <v>3</v>
      </c>
      <c r="D46" s="3">
        <v>3</v>
      </c>
      <c r="E46" s="3">
        <v>3</v>
      </c>
      <c r="F46" s="2">
        <v>3</v>
      </c>
    </row>
    <row r="63" spans="1:6" ht="16" thickBot="1" x14ac:dyDescent="0.4"/>
    <row r="64" spans="1:6" x14ac:dyDescent="0.35">
      <c r="A64" s="5" t="s">
        <v>35</v>
      </c>
      <c r="B64" s="6" t="s">
        <v>36</v>
      </c>
      <c r="C64" s="6"/>
      <c r="D64" s="6"/>
      <c r="E64" s="6"/>
      <c r="F64" s="17"/>
    </row>
    <row r="65" spans="1:6" ht="93" x14ac:dyDescent="0.35">
      <c r="A65" s="7" t="s">
        <v>4</v>
      </c>
      <c r="B65" s="4" t="str">
        <f>'Self Assessment'!B68</f>
        <v xml:space="preserve">Communication à double sens avec les communautés touchées
</v>
      </c>
      <c r="C65" s="4" t="str">
        <f>'Self Assessment'!B72</f>
        <v>Coordination interne</v>
      </c>
      <c r="D65" s="4" t="str">
        <f>'Self Assessment'!B75</f>
        <v>Partenariats internes</v>
      </c>
      <c r="E65" s="4" t="str">
        <f>'Self Assessment'!B77</f>
        <v>Coordination externe</v>
      </c>
      <c r="F65" s="10" t="str">
        <f>'Self Assessment'!B81</f>
        <v>Partenariats externes</v>
      </c>
    </row>
    <row r="66" spans="1:6" ht="23.25" customHeight="1" x14ac:dyDescent="0.35">
      <c r="A66" s="7" t="s">
        <v>27</v>
      </c>
      <c r="B66" s="8">
        <f>'Self Assessment'!K68</f>
        <v>0</v>
      </c>
      <c r="C66" s="8">
        <f>'Self Assessment'!K72</f>
        <v>0</v>
      </c>
      <c r="D66" s="8">
        <f>'Self Assessment'!K75</f>
        <v>0</v>
      </c>
      <c r="E66" s="8">
        <f>'Self Assessment'!K77</f>
        <v>0</v>
      </c>
      <c r="F66" s="11">
        <f>'Self Assessment'!K81</f>
        <v>0</v>
      </c>
    </row>
    <row r="67" spans="1:6" ht="31.5" thickBot="1" x14ac:dyDescent="0.4">
      <c r="A67" s="9" t="s">
        <v>26</v>
      </c>
      <c r="B67" s="3">
        <v>4</v>
      </c>
      <c r="C67" s="3">
        <v>3</v>
      </c>
      <c r="D67" s="3">
        <v>3</v>
      </c>
      <c r="E67" s="3">
        <v>3</v>
      </c>
      <c r="F67" s="2">
        <v>4</v>
      </c>
    </row>
    <row r="85" spans="1:6" ht="16" thickBot="1" x14ac:dyDescent="0.4"/>
    <row r="86" spans="1:6" x14ac:dyDescent="0.35">
      <c r="A86" s="5" t="s">
        <v>38</v>
      </c>
      <c r="B86" s="6" t="s">
        <v>37</v>
      </c>
      <c r="C86" s="6"/>
      <c r="D86" s="6"/>
      <c r="E86" s="6"/>
      <c r="F86" s="16"/>
    </row>
    <row r="87" spans="1:6" ht="46.5" x14ac:dyDescent="0.35">
      <c r="A87" s="7" t="s">
        <v>4</v>
      </c>
      <c r="B87" s="4" t="str">
        <f>'Self Assessment'!B86</f>
        <v>Tester la capacité en CVA</v>
      </c>
      <c r="C87" s="4" t="str">
        <f>'Self Assessment'!B89</f>
        <v>Gestion des connaissances sur la CVA</v>
      </c>
      <c r="D87" s="4" t="str">
        <f>'Self Assessment'!B93</f>
        <v>Réévaluation de la capacité en CVA</v>
      </c>
      <c r="E87" s="4"/>
      <c r="F87" s="10"/>
    </row>
    <row r="88" spans="1:6" x14ac:dyDescent="0.35">
      <c r="A88" s="7" t="s">
        <v>27</v>
      </c>
      <c r="B88" s="8">
        <f>'Self Assessment'!K86</f>
        <v>0</v>
      </c>
      <c r="C88" s="8">
        <f>'Self Assessment'!K89</f>
        <v>0</v>
      </c>
      <c r="D88" s="8">
        <f>'Self Assessment'!K93</f>
        <v>0</v>
      </c>
      <c r="E88" s="8"/>
      <c r="F88" s="14"/>
    </row>
    <row r="89" spans="1:6" ht="31.5" thickBot="1" x14ac:dyDescent="0.4">
      <c r="A89" s="9" t="s">
        <v>26</v>
      </c>
      <c r="B89" s="3">
        <v>3</v>
      </c>
      <c r="C89" s="15">
        <v>3.3333333333333335</v>
      </c>
      <c r="D89" s="3">
        <v>3</v>
      </c>
      <c r="E89" s="3"/>
      <c r="F89" s="2"/>
    </row>
    <row r="90" spans="1:6" x14ac:dyDescent="0.35">
      <c r="A90" s="4"/>
      <c r="C90" s="71"/>
    </row>
    <row r="91" spans="1:6" x14ac:dyDescent="0.35">
      <c r="A91" s="4"/>
      <c r="C91" s="71"/>
    </row>
    <row r="92" spans="1:6" x14ac:dyDescent="0.35">
      <c r="A92" s="4"/>
      <c r="C92" s="71"/>
    </row>
    <row r="93" spans="1:6" x14ac:dyDescent="0.35">
      <c r="A93" s="4"/>
      <c r="C93" s="71"/>
    </row>
    <row r="94" spans="1:6" x14ac:dyDescent="0.35">
      <c r="A94" s="4"/>
      <c r="C94" s="71"/>
    </row>
    <row r="95" spans="1:6" x14ac:dyDescent="0.35">
      <c r="A95" s="4"/>
      <c r="C95" s="71"/>
    </row>
    <row r="96" spans="1:6" x14ac:dyDescent="0.35">
      <c r="A96" s="4"/>
      <c r="C96" s="71"/>
    </row>
    <row r="97" spans="1:6" x14ac:dyDescent="0.35">
      <c r="A97" s="4"/>
      <c r="C97" s="71"/>
    </row>
    <row r="98" spans="1:6" x14ac:dyDescent="0.35">
      <c r="A98" s="4"/>
      <c r="C98" s="71"/>
    </row>
    <row r="99" spans="1:6" x14ac:dyDescent="0.35">
      <c r="A99" s="4"/>
      <c r="C99" s="71"/>
    </row>
    <row r="100" spans="1:6" x14ac:dyDescent="0.35">
      <c r="A100" s="4"/>
      <c r="C100" s="71"/>
    </row>
    <row r="101" spans="1:6" x14ac:dyDescent="0.35">
      <c r="A101" s="4"/>
      <c r="C101" s="71"/>
    </row>
    <row r="102" spans="1:6" x14ac:dyDescent="0.35">
      <c r="A102" s="4"/>
      <c r="C102" s="71"/>
    </row>
    <row r="105" spans="1:6" ht="16" thickBot="1" x14ac:dyDescent="0.4"/>
    <row r="106" spans="1:6" ht="108.5" x14ac:dyDescent="0.35">
      <c r="A106" s="20" t="s">
        <v>28</v>
      </c>
      <c r="B106" s="21" t="str">
        <f>B3</f>
        <v>LEADERSHIP COMMITMENT</v>
      </c>
      <c r="C106" s="21" t="str">
        <f>B23</f>
        <v>PROCESSES, SYSTEMS AND TOOLS</v>
      </c>
      <c r="D106" s="21" t="str">
        <f>B43</f>
        <v>FINANCIAL AND HUMAN RESOURCES AND CAPACITIES</v>
      </c>
      <c r="E106" s="21" t="str">
        <f>B64</f>
        <v>COMMUNITY ENGAGEMENT AND ACCOUNTABILITY, COORDINATION AND PARTNERSHIPS</v>
      </c>
      <c r="F106" s="22" t="str">
        <f>B86</f>
        <v>TEST, LEARN AND IMPROVE</v>
      </c>
    </row>
    <row r="107" spans="1:6" x14ac:dyDescent="0.35">
      <c r="A107" s="23" t="s">
        <v>27</v>
      </c>
      <c r="B107" s="27" t="e">
        <f>'Self Assessment'!K3</f>
        <v>#VALUE!</v>
      </c>
      <c r="C107" s="27">
        <f>'Self Assessment'!K25</f>
        <v>0</v>
      </c>
      <c r="D107" s="27">
        <f>'Self Assessment'!K44</f>
        <v>0</v>
      </c>
      <c r="E107" s="27">
        <f>'Self Assessment'!K66</f>
        <v>0</v>
      </c>
      <c r="F107" s="28">
        <f>'Self Assessment'!K84</f>
        <v>0</v>
      </c>
    </row>
    <row r="108" spans="1:6" ht="31.5" thickBot="1" x14ac:dyDescent="0.4">
      <c r="A108" s="24" t="s">
        <v>26</v>
      </c>
      <c r="B108" s="25">
        <v>3.25</v>
      </c>
      <c r="C108" s="25">
        <v>3</v>
      </c>
      <c r="D108" s="25">
        <v>3</v>
      </c>
      <c r="E108" s="25">
        <v>3.4</v>
      </c>
      <c r="F108" s="26">
        <v>3.1111111111111112</v>
      </c>
    </row>
  </sheetData>
  <pageMargins left="0.7" right="0.7" top="0.75" bottom="0.75" header="0.3" footer="0.3"/>
  <pageSetup paperSize="9" orientation="portrait" r:id="rId1"/>
  <headerFooter>
    <oddFooter>&amp;L&amp;1#&amp;"Calibri"&amp;10&amp;K000000Public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Self Assessment</vt:lpstr>
      <vt:lpstr>Visualization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 Hussain SHAH</dc:creator>
  <cp:lastModifiedBy>Moosa SHIFAZ</cp:lastModifiedBy>
  <dcterms:created xsi:type="dcterms:W3CDTF">2019-08-25T13:32:32Z</dcterms:created>
  <dcterms:modified xsi:type="dcterms:W3CDTF">2024-10-09T12:59:07Z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af3f7fd-5cd4-4287-9002-aceb9af13c42_Enabled">
    <vt:lpwstr>true</vt:lpwstr>
  </property>
  <property fmtid="{D5CDD505-2E9C-101B-9397-08002B2CF9AE}" pid="3" name="MSIP_Label_caf3f7fd-5cd4-4287-9002-aceb9af13c42_SetDate">
    <vt:lpwstr>2021-02-26T15:16:16Z</vt:lpwstr>
  </property>
  <property fmtid="{D5CDD505-2E9C-101B-9397-08002B2CF9AE}" pid="4" name="MSIP_Label_caf3f7fd-5cd4-4287-9002-aceb9af13c42_Method">
    <vt:lpwstr>Privileged</vt:lpwstr>
  </property>
  <property fmtid="{D5CDD505-2E9C-101B-9397-08002B2CF9AE}" pid="5" name="MSIP_Label_caf3f7fd-5cd4-4287-9002-aceb9af13c42_Name">
    <vt:lpwstr>Public</vt:lpwstr>
  </property>
  <property fmtid="{D5CDD505-2E9C-101B-9397-08002B2CF9AE}" pid="6" name="MSIP_Label_caf3f7fd-5cd4-4287-9002-aceb9af13c42_SiteId">
    <vt:lpwstr>a2b53be5-734e-4e6c-ab0d-d184f60fd917</vt:lpwstr>
  </property>
  <property fmtid="{D5CDD505-2E9C-101B-9397-08002B2CF9AE}" pid="7" name="MSIP_Label_caf3f7fd-5cd4-4287-9002-aceb9af13c42_ActionId">
    <vt:lpwstr>9170245a-902a-4ece-9ab4-534d7644364d</vt:lpwstr>
  </property>
  <property fmtid="{D5CDD505-2E9C-101B-9397-08002B2CF9AE}" pid="8" name="MSIP_Label_caf3f7fd-5cd4-4287-9002-aceb9af13c42_ContentBits">
    <vt:lpwstr>2</vt:lpwstr>
  </property>
</Properties>
</file>