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2"/>
  <workbookPr/>
  <mc:AlternateContent xmlns:mc="http://schemas.openxmlformats.org/markup-compatibility/2006">
    <mc:Choice Requires="x15">
      <x15ac:absPath xmlns:x15ac="http://schemas.microsoft.com/office/spreadsheetml/2010/11/ac" url="https://ifrcorg.sharepoint.com/sites/EuropeHDCCTeam/Shared Documents/3.5 Shelter/3.5.03_Resources/Rental Assistance SoPs/Part2-StepsinProgramme/1 Context Analysis/1.6 Rental Housing Market Assessment/Tools and Examples/"/>
    </mc:Choice>
  </mc:AlternateContent>
  <xr:revisionPtr revIDLastSave="31" documentId="8_{F5E74183-D231-4EA8-9AE2-12A8744485BE}" xr6:coauthVersionLast="47" xr6:coauthVersionMax="47" xr10:uidLastSave="{37CFF079-944C-44C1-8492-4B162C5C7BF5}"/>
  <bookViews>
    <workbookView xWindow="28680" yWindow="-120" windowWidth="29040" windowHeight="15840" firstSheet="1" activeTab="1" xr2:uid="{00000000-000D-0000-FFFF-FFFF00000000}"/>
  </bookViews>
  <sheets>
    <sheet name="Unit Definition" sheetId="1" r:id="rId1"/>
    <sheet name="June2022_Collected" sheetId="4" r:id="rId2"/>
    <sheet name="Common Practic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5" i="4" l="1"/>
  <c r="AA12" i="4"/>
  <c r="AD38" i="4"/>
  <c r="AC38" i="4"/>
  <c r="AA38" i="4"/>
  <c r="AC25" i="4"/>
  <c r="AB25" i="4"/>
  <c r="T38" i="4"/>
  <c r="X12" i="4"/>
  <c r="Q25" i="4"/>
  <c r="Q38" i="4"/>
  <c r="A31" i="4" l="1"/>
  <c r="A18" i="4"/>
  <c r="A5" i="4"/>
</calcChain>
</file>

<file path=xl/sharedStrings.xml><?xml version="1.0" encoding="utf-8"?>
<sst xmlns="http://schemas.openxmlformats.org/spreadsheetml/2006/main" count="1107" uniqueCount="331">
  <si>
    <t>1 Bedroom Apartment or House (not Studio Apartment)</t>
  </si>
  <si>
    <t>Suggested suitablity</t>
  </si>
  <si>
    <t>1 adult and 1 child</t>
  </si>
  <si>
    <t>1 adult and 2 children (both under 5)</t>
  </si>
  <si>
    <t>Space</t>
  </si>
  <si>
    <t>30-45m2</t>
  </si>
  <si>
    <t>Rooms</t>
  </si>
  <si>
    <t>Separate Bedroom</t>
  </si>
  <si>
    <t>Kitchen/Living Room</t>
  </si>
  <si>
    <t>Bathroom (with hot and cold water)</t>
  </si>
  <si>
    <t>Furniture</t>
  </si>
  <si>
    <t>Furnished</t>
  </si>
  <si>
    <t>Table + 4 chairs</t>
  </si>
  <si>
    <t>Beds - 2 beds, or 1 bed + 1 Sofa bed</t>
  </si>
  <si>
    <t>Kitchen Equipment</t>
  </si>
  <si>
    <t>Hob</t>
  </si>
  <si>
    <t>Fridge</t>
  </si>
  <si>
    <t>Other Equipment</t>
  </si>
  <si>
    <t>Washing Machine</t>
  </si>
  <si>
    <t>Utilities</t>
  </si>
  <si>
    <t>Included in Rent</t>
  </si>
  <si>
    <t>TBC</t>
  </si>
  <si>
    <t>2 Bedroom Apartment or House</t>
  </si>
  <si>
    <t>1 adult and 2 child (one under 5, and one 5 to 10)</t>
  </si>
  <si>
    <t>2 adult and 1 child</t>
  </si>
  <si>
    <t>1 adult and 1 child (incl. 1 PWD)</t>
  </si>
  <si>
    <t>40-60 m2</t>
  </si>
  <si>
    <t>Separate Bedroom x 2</t>
  </si>
  <si>
    <t>Sofa</t>
  </si>
  <si>
    <t>Beds - 2 beds min.</t>
  </si>
  <si>
    <t>Included in rent</t>
  </si>
  <si>
    <t>3 Bedroom Apartment or House</t>
  </si>
  <si>
    <t xml:space="preserve">1 adult and 2 children (at least 1 over 10) </t>
  </si>
  <si>
    <t>2 adult and 2 children (both over 5)</t>
  </si>
  <si>
    <t>2 adult and 3 children+</t>
  </si>
  <si>
    <t>50-90 m2</t>
  </si>
  <si>
    <t>Separate Bedroom x 3</t>
  </si>
  <si>
    <t>Table + 6 chairs</t>
  </si>
  <si>
    <t>Beds - 4 beds, or 3 bed + 1 Sofa bed</t>
  </si>
  <si>
    <t>Oven</t>
  </si>
  <si>
    <t>Example 1.6 - Rapid Rental Market Assessment</t>
  </si>
  <si>
    <t>Note: This is a real example of rapid rental market assessment information collected in Poland as part of the Ukraine 2022 response.</t>
  </si>
  <si>
    <t>Warsaw centre</t>
  </si>
  <si>
    <t>Warsaw outskirts</t>
  </si>
  <si>
    <t>Lodz centre</t>
  </si>
  <si>
    <t>Lodz outskirts</t>
  </si>
  <si>
    <t xml:space="preserve">Krakow centre </t>
  </si>
  <si>
    <t>Krakow outskirts</t>
  </si>
  <si>
    <t>Bialystok Centre</t>
  </si>
  <si>
    <t>Bialystock Outskirts</t>
  </si>
  <si>
    <t>Bydgoszcz Centre</t>
  </si>
  <si>
    <t>Bydgoszcz Outskirts</t>
  </si>
  <si>
    <t>Chodziez</t>
  </si>
  <si>
    <t>Gorzow Wielkopolski</t>
  </si>
  <si>
    <t>Source</t>
  </si>
  <si>
    <t>www.domiporta.pl</t>
  </si>
  <si>
    <t>www.otodom.pl</t>
  </si>
  <si>
    <t>www.olx.pl</t>
  </si>
  <si>
    <t>Link (if available)</t>
  </si>
  <si>
    <t>https://www.domiporta.pl/nieruchomosci/wynajme-mieszkanie-dwupokojowe-warszawa-srodmiescie-wspolna-49m2/153738774</t>
  </si>
  <si>
    <t>https://www.domiporta.pl/nieruchomosci/wynajme-mieszkanie-dwupokojowe-warszawa-srodmiescie-leszczynska-54m2/153732080</t>
  </si>
  <si>
    <t>https://www.domiporta.pl/nieruchomosci/wynajme-mieszkanie-dwupokojowe-warszawa-srodmiescie-orla-55m2/153720437</t>
  </si>
  <si>
    <t>https://www.otodom.pl/pl/oferta/wynajme-bezposrednio-mieszkanie-metro-mlociny-ID4h0Iy</t>
  </si>
  <si>
    <t>https://www.otodom.pl/pl/oferta/wynajme-mieszkanie-2-pokojowe-na-brodnie-ID4gZWz</t>
  </si>
  <si>
    <t>https://www.otodom.pl/pl/oferta/2-pokoje-ochota-korotynskiego-ID4gZvb</t>
  </si>
  <si>
    <t>https://www.otodom.pl/pl/oferta/nowe-mieszkanie-lodz-ul-senatorska-ID4gYYz</t>
  </si>
  <si>
    <t>https://www.otodom.pl/pl/oferta/2-pok-w-scislym-centrum-po-remoncie-piotrkowska-ID4dT2f</t>
  </si>
  <si>
    <t>https://www.otodom.pl/pl/oferta/mieszkanie-ul-uniwersytecka-ID4gkOz</t>
  </si>
  <si>
    <t>https://www.otodom.pl/pl/oferta/lokal-wynajme-na-ulicy-lisciastej-w-lodzi-ID4grtl</t>
  </si>
  <si>
    <t>https://www.otodom.pl/pl/oferta/wynajme-mieszkanie-2-pokojowe-na-ul-wrzesnienskiej-ID4gvja</t>
  </si>
  <si>
    <t>https://www.otodom.pl/pl/oferta/apartament-54m2-przy-parku-podolskim-ID4h0qh</t>
  </si>
  <si>
    <t>https://www.olx.pl/d/oferta/przytulne-mieszkanie-2-pokoje-60-m2-krakow-stare-miasto-kollataja-9-CID3-IDOkINY.html</t>
  </si>
  <si>
    <t>https://www.olx.pl/d/oferta/2-pokoje-kuchnia-bezposrednio-lelewela-jubilat-salwator-mpec-CID3-IDPjwHT.html</t>
  </si>
  <si>
    <t>https://www.olx.pl/d/oferta/45m2-w-centrum-krakowa-CID3-IDPsrJK.html</t>
  </si>
  <si>
    <t>https://www.olx.pl/d/oferta/nowe-2-pokoje-bonarka-parking-pets-friendly-podgorze-CID3-IDPuKGu.html</t>
  </si>
  <si>
    <t>https://www.olx.pl/d/oferta/mieszkanie-wynajme-pradnik-czerwony-krakow-CID3-IDPuJRZ.html</t>
  </si>
  <si>
    <t>https://www.olx.pl/d/oferta/mieszkanie-w-dobrym-miejscu-krakowa-CID3-IDPuLDY.html</t>
  </si>
  <si>
    <t>https://www.olx.pl/d/oferta/wynajme-mieszkanie-2-pokoje-ul-waszyngtona-12-bialystok-piaski-CID3-IDHVQOP.html?isPreviewActive=0&amp;sliderIndex=7</t>
  </si>
  <si>
    <t>https://www.olx.pl/d/oferta/wynajme-mieszkanie-41-m2-dwa-pokoje-iii-pietro-z-iv-winda-ogrodowa-CID3-IDPuk0b.html?isPreviewActive=0&amp;sliderIndex=7</t>
  </si>
  <si>
    <t>https://www.olx.pl/d/oferta/zwierzyniecka-2-pokoje-swiezo-po-remoncie-CID3-IDHioLS.html</t>
  </si>
  <si>
    <t>https://www.otodom.pl/pl/oferta/nowe-mieszkanie-do-wynajecia-33m2-nowa-wygoda-ID4fJvq</t>
  </si>
  <si>
    <t>https://www.otodom.pl/pl/oferta/lesna-dolina-wyposazone-i-bardzo-oryginalne-ID2zX0S</t>
  </si>
  <si>
    <t>https://www.otodom.pl/pl/oferta/umeblowane-2-pokojowe-mieszkanie-zielone-wzgorza-ID4eLLR</t>
  </si>
  <si>
    <t>https://www.otodom.pl/pl/oferta/nowe-budownictwo-2-pokoje-poznanska-24-ID444dJ</t>
  </si>
  <si>
    <t>https://www.otodom.pl/pl/oferta/dwupokojowe-mieszkanie-w-centrum-miasta-ID4gWEf</t>
  </si>
  <si>
    <t>https://www.otodom.pl/pl/oferta/mieszkanie-56-m-na-chronionym-osiedlu-ID4gO34</t>
  </si>
  <si>
    <t>https://www.otodom.pl/pl/oferta/kawalerka-z-sypialnia-nakielska-15-smart-tv-ID4h4l5</t>
  </si>
  <si>
    <t>https://www.otodom.pl/pl/oferta/mieszkanie-do-wynajecia-bartodzieje-ID4gYNX</t>
  </si>
  <si>
    <t>https://www.otodom.pl/pl/oferta/m-3-niemcz-wynajem-super-oferta-ID4gy7x</t>
  </si>
  <si>
    <t>https://www.otodom.pl/pl/oferta/mieszkanie-46-75-m-chodziez-ID4h5Wr</t>
  </si>
  <si>
    <t>https://www.otodom.pl/pl/oferta/mieszkanie-51-60-m-chodziez-ID4gTwN</t>
  </si>
  <si>
    <t>https://www.otodom.pl/pl/oferta/mieszkanie-do-wynajecia-z-miejscem-postojowym-ID4fTtC</t>
  </si>
  <si>
    <t>https://www.otodom.pl/pl/oferta/mieszkanie-do-wynajecia-na-os-staszica-ID4h1EW</t>
  </si>
  <si>
    <t>https://www.otodom.pl/pl/oferta/2-pokojowe-mieszkanie-na-os-staszica-ID43N4t</t>
  </si>
  <si>
    <t>Distance from centre (approx.)/km</t>
  </si>
  <si>
    <t>500 m</t>
  </si>
  <si>
    <t>1 km</t>
  </si>
  <si>
    <t>1.5 km</t>
  </si>
  <si>
    <t>14 km</t>
  </si>
  <si>
    <t>10 km</t>
  </si>
  <si>
    <t>5 km</t>
  </si>
  <si>
    <t>2.4 km</t>
  </si>
  <si>
    <t>40 m</t>
  </si>
  <si>
    <t>2.8 km</t>
  </si>
  <si>
    <t>7 km</t>
  </si>
  <si>
    <t>4 km</t>
  </si>
  <si>
    <t>2 km</t>
  </si>
  <si>
    <t>8 km</t>
  </si>
  <si>
    <t>1.2 km</t>
  </si>
  <si>
    <t>1.3 km</t>
  </si>
  <si>
    <t>5.2 km</t>
  </si>
  <si>
    <t>6 km</t>
  </si>
  <si>
    <t>5.8 km</t>
  </si>
  <si>
    <t>800 m</t>
  </si>
  <si>
    <t>3.5 km</t>
  </si>
  <si>
    <t>-</t>
  </si>
  <si>
    <t>2.5 km</t>
  </si>
  <si>
    <t>3.7 km</t>
  </si>
  <si>
    <t>Transport links?</t>
  </si>
  <si>
    <t>200 m</t>
  </si>
  <si>
    <t>150 m</t>
  </si>
  <si>
    <t>100 m</t>
  </si>
  <si>
    <t>50 m</t>
  </si>
  <si>
    <t>70 m</t>
  </si>
  <si>
    <t>300 m</t>
  </si>
  <si>
    <t>250 m</t>
  </si>
  <si>
    <t>30 m</t>
  </si>
  <si>
    <t>Landlord willing to rent to Ukrainian Refugees? If not, why?</t>
  </si>
  <si>
    <t>yes, even for 6 month rent</t>
  </si>
  <si>
    <t>no. didn’t want to talk about the reason of refusal</t>
  </si>
  <si>
    <t xml:space="preserve">yes, but only for 1 year rent min &amp; obligatory notorised agreement from a guarantor to pay out all the debts of the tenant &amp; give a place to live in if lanlord asks to move out </t>
  </si>
  <si>
    <t>no, ready to rent only to polish citizens</t>
  </si>
  <si>
    <t>yes, but asks to pay on time as agreed</t>
  </si>
  <si>
    <t>yes, rent only for 1 year min</t>
  </si>
  <si>
    <t>yes, but only for 1 year rent min &amp; obligatory notorised agreement from a guarantor to pay out all the debts of the tenant &amp; give a place to live in if lanlord asks to move out  &amp; proof that tenant has job, signed contract &amp; earns money</t>
  </si>
  <si>
    <t>yes, but only for 1 year rent min</t>
  </si>
  <si>
    <t>yes</t>
  </si>
  <si>
    <t xml:space="preserve">yes, if the rent is for 6 month, 15% is added to the price of rent </t>
  </si>
  <si>
    <t>yes, but only for 1 year rent min - up to 3 persons</t>
  </si>
  <si>
    <t>yes, but only for 1 year rent min - up to 2 persons</t>
  </si>
  <si>
    <t>yes, but only for 1 year rent min &amp; deposit of 6000 zl</t>
  </si>
  <si>
    <t xml:space="preserve">yes, but only for 1 year rent min, obligatory notorised agreement from a guarantor to pay out all the debts of the tenant &amp; give a place to live in if lanlord asks to move out </t>
  </si>
  <si>
    <t>yes, but only for 1 year rent min &amp; obligatory labor contract</t>
  </si>
  <si>
    <t>no, rent only for Polish citizens, the main reason is that there is lack of notary translation services (to sign a notary contract between polish &amp; ukrainian citizens a translation of agreement from polish to ukrainian is needed)</t>
  </si>
  <si>
    <t>yes, but only for 1 year rent up to 2 people</t>
  </si>
  <si>
    <t>Rent/month (Zloty)</t>
  </si>
  <si>
    <t>Utilities included in rent? If not, is there an estimate of utilities cost monthly?</t>
  </si>
  <si>
    <t>intenet, TV - 100                       electricity - 60</t>
  </si>
  <si>
    <t>350 a person</t>
  </si>
  <si>
    <t>included</t>
  </si>
  <si>
    <t>Ok with children?</t>
  </si>
  <si>
    <t>yes, but older than 5 years old</t>
  </si>
  <si>
    <t>no</t>
  </si>
  <si>
    <t xml:space="preserve">yes </t>
  </si>
  <si>
    <t>depends what age the children are</t>
  </si>
  <si>
    <t xml:space="preserve">yes, depends of the child's age </t>
  </si>
  <si>
    <t>Ok with pets?</t>
  </si>
  <si>
    <t>yes, if anything is damaged, compensation is obligatory</t>
  </si>
  <si>
    <t>yes, but the additional air cleaning needed</t>
  </si>
  <si>
    <t>yes, but with well behaved animals</t>
  </si>
  <si>
    <t xml:space="preserve">yes, depends of the size </t>
  </si>
  <si>
    <t>cats no, dogs yes</t>
  </si>
  <si>
    <t>might be an adult cat only</t>
  </si>
  <si>
    <t xml:space="preserve">Comments </t>
  </si>
  <si>
    <t>rent only for 1 year,                for a couple preferably</t>
  </si>
  <si>
    <t xml:space="preserve">  </t>
  </si>
  <si>
    <t>Szczecinek</t>
  </si>
  <si>
    <t>https://www.olx.pl/d/oferta/mieszkanie-68m2-centrum-wspolna-CID3-IDPnkCY.html?isPreviewActive=0&amp;sliderIndex=5ID4gRiG.html?_ga=2.73179351.538114235.1654247757-1005751710.1654247757</t>
  </si>
  <si>
    <t>https://www.otodom.pl/pl/oferta/apartament-z-dwoma-balkonami-w-otoczeniu-parkow-ID4gRiG.html?_ga=2.73179351.538114235.1654247757-1005751710.1654247757</t>
  </si>
  <si>
    <t>https://www.otodom.pl/pl/oferta/piekne-nowe-mieszkanie-na-powislu-ID4gMFG</t>
  </si>
  <si>
    <t>https://www.otodom.pl/pl/oferta/3-pokoje-loftowe-w-koneserze-ID4gZ67</t>
  </si>
  <si>
    <t>https://www.otodom.pl/pl/oferta/3-pokojowe-mieszkanie-na-bielanach-ID4cJL0</t>
  </si>
  <si>
    <t>https://www.otodom.pl/pl/oferta/wilanow-sarmacka-3pok-3p-68-m-meb-garaz-bezp-ID36dTV</t>
  </si>
  <si>
    <t>https://www.otodom.pl/pl/oferta/mieszkanie-spod-reki-architekta-serce-lodzi-zachod-ID4fXco</t>
  </si>
  <si>
    <t>https://www.otodom.pl/pl/oferta/mieszkanie-3-pokojowe-piotrkowska-76-m2-ID4gW6R</t>
  </si>
  <si>
    <t>https://www.olx.pl/d/oferta/na-wynajem-przytulne-m3-w-centrum-miasta-z-miejscem-parkingowym-CID3-IDPdfcV.html</t>
  </si>
  <si>
    <t>https://www.otodom.pl/pl/oferta/przytulne-mieszkanie-ulica-lutomierska-ID4gPOn</t>
  </si>
  <si>
    <t>https://www.otodom.pl/pl/oferta/mieszkanie-na-wynajem-od-lipca-2022-ID4c4Jk</t>
  </si>
  <si>
    <t>https://www.otodom.pl/pl/oferta/mieszkanie-na-wynajem-3-pok-51-m-klima-garaz-ID4gTaE</t>
  </si>
  <si>
    <t>https://www.olx.pl/d/oferta/mieszkanie-na-wynajem-od-01-07-2022-CID3-IDOVOW5.html?reason=extended_search_extended_distance&amp;isPreviewActive=0&amp;sliderIndex=2</t>
  </si>
  <si>
    <t>https://www.olx.pl/d/oferta/mieszkanie-3-pokojowe-wynajme-krakow-al-29-listopada-193-CID3-IDPtgYv.html?reason=extended_search_extended_distance&amp;isPreviewActive=0&amp;sliderIndex=6</t>
  </si>
  <si>
    <t>https://www.domiporta.pl/nieruchomosci/wynajme-mieszkanie-trzypokojowe-krakow-lagiewniki-borek-falecki-aleksandra-fredry-58m2/153747856</t>
  </si>
  <si>
    <t>https://www.otodom.pl/pl/oferta/mieszkanie-z-pieknym-widokiem-na-las-wolski-ID4gZ0k</t>
  </si>
  <si>
    <t>https://www.olx.pl/d/oferta/mieszkanie-3-osobne-pokoje-ul-galicyjska-CID3-IDLvmFb.html?isPreviewActive=0&amp;sliderIndex=6</t>
  </si>
  <si>
    <t>https://www.olx.pl/d/oferta/mieszkanie-do-wynajecia-ul-przewoz-32a-CID3-IDPuB1u.html?isPreviewActive=0&amp;sliderIndex=5</t>
  </si>
  <si>
    <t>https://www.otodom.pl/pl/oferta/stylowe-3-pokoje-55m2-w-centrum-bialegostoku-ID4h4rh</t>
  </si>
  <si>
    <t>https://www.otodom.pl/pl/oferta/3-pokoje50-m22-pietroklimatyzacjamlynowa-ID4gMZc</t>
  </si>
  <si>
    <t>https://www.otodom.pl/pl/oferta/apartament-105m2-w-wysokim-standardzie-ul-mlynowa-ID4gDfT</t>
  </si>
  <si>
    <t>https://www.otodom.pl/pl/oferta/komfortowe-mieszkanie-69m2-os-sloneczne-tarasy-ID4d4p8</t>
  </si>
  <si>
    <t>https://www.otodom.pl/pl/oferta/bojary-4-pokoje-72-m2-ciche-sloneczne-od-zaraz-ID4gNQS</t>
  </si>
  <si>
    <t>https://www.otodom.pl/pl/oferta/pietro-domu-70m2-3pok-os-wygoda-ID4h2VC</t>
  </si>
  <si>
    <t>https://www.otodom.pl/pl/oferta/sloneczne-3-pokoje-z-miejscem-w-hali-garazowej-ID4h1kM</t>
  </si>
  <si>
    <t>https://www.otodom.pl/pl/oferta/3-pokoje-wolne-od-1-lipca-parking-na-terenie-ID4gUbN</t>
  </si>
  <si>
    <t>https://www.otodom.pl/pl/oferta/mieszkanie-secesyjna-kamienica-ID4gWnZ</t>
  </si>
  <si>
    <t>https://www.otodom.pl/pl/oferta/ul-lawinowa-3-pokojowe-blok-ID4gHqb</t>
  </si>
  <si>
    <t>https://www.otodom.pl/pl/oferta/wynajme-63m2-3-pokoje-apartamenty-zen-bydgoszcz-ID4h65q</t>
  </si>
  <si>
    <t>https://www.otodom.pl/pl/oferta/mieszkanie-3-pokoje-i-pietro-ul-wyzwolenia-ID4h68M</t>
  </si>
  <si>
    <t>https://www.olx.pl/d/oferta/mieszkanie-3-pokojowe-47-90m-osiedle-reymonta-CID3-IDPt1wK.html</t>
  </si>
  <si>
    <t>https://www.olx.pl/d/oferta/mieszkanie-w-centrum-chodziezy-3-pokojowe-50m-kw-CID3-IDPsGPK.html</t>
  </si>
  <si>
    <t>https://www.otodom.pl/pl/oferta/wynajme-mieszkanie-w-centrum-szczecinka-ID4h6FE</t>
  </si>
  <si>
    <t>https://www.otodom.pl/pl/oferta/apartament-na-europejskim-ID4h5sV</t>
  </si>
  <si>
    <t>https://www.otodom.pl/pl/oferta/atrakcyjne-3-pokojowe-w-srodmiesciu-ID4gQWH</t>
  </si>
  <si>
    <t>https://www.otodom.pl/pl/oferta/mieszkanie-68-m-gorzow-wielkopolski-ID4gzds</t>
  </si>
  <si>
    <t>12 km</t>
  </si>
  <si>
    <t>400 m</t>
  </si>
  <si>
    <t>3.8 km</t>
  </si>
  <si>
    <t>3 km</t>
  </si>
  <si>
    <t>700 m</t>
  </si>
  <si>
    <t>80 m</t>
  </si>
  <si>
    <t>170 m</t>
  </si>
  <si>
    <t>yes, but only for 1 year min</t>
  </si>
  <si>
    <t>yes, needs guarantees about fututre payments</t>
  </si>
  <si>
    <t xml:space="preserve">no, there is a reputation that ukranians do not pay for rent </t>
  </si>
  <si>
    <t>yes, even for 6 month -                 max 3 person</t>
  </si>
  <si>
    <t>yes, but only for 1 year rent min, up to 5 persons</t>
  </si>
  <si>
    <t>no, wants to rent only for students, not refugees</t>
  </si>
  <si>
    <t>yes, even for 6 month - but prefers working family -  max 3 person</t>
  </si>
  <si>
    <t>yes, even for 6 month</t>
  </si>
  <si>
    <t xml:space="preserve">only for one family, high quality standart apartment, only for 1 year rent min,  &amp; obligatory notorised agreement from a guarantor to pay out all the debts of the tenant &amp; give a place to live in if lanlord asks to move out </t>
  </si>
  <si>
    <t>yes, but only for 3 years rent min</t>
  </si>
  <si>
    <t xml:space="preserve">yes, but only for 1 year rent min, obligatory labor contract </t>
  </si>
  <si>
    <t>yes, but only for 1 year rent min - max 4 persons</t>
  </si>
  <si>
    <t>yes, but only for 1 year rent min, preferable longer rent terms - max 4 persons</t>
  </si>
  <si>
    <t>no, do not lease to foreigners only to Polish citizens</t>
  </si>
  <si>
    <t>no, the owner has a belief that ukrainians are not able to pay for the rent</t>
  </si>
  <si>
    <t>does not rent to foreigners</t>
  </si>
  <si>
    <t xml:space="preserve">only for 1 year rent min,  &amp; obligatory notorised agreement from a guarantor to pay out all the debts of the tenant &amp; give a place to live in if lanlord asks to move out </t>
  </si>
  <si>
    <t xml:space="preserve">only for one family, only for 1 year rent min,  &amp; obligatory notorised agreement from a guarantor to pay out all the debts of the tenant &amp; give a place to live in if lanlord asks to move out </t>
  </si>
  <si>
    <t>450 for 3 person</t>
  </si>
  <si>
    <t>400 a month</t>
  </si>
  <si>
    <t>included all, except gas &amp; eletricity - 125</t>
  </si>
  <si>
    <t>some is included + 200</t>
  </si>
  <si>
    <t xml:space="preserve">yes, but the photos of the apartment will be taken &amp; if there is any damage, it is a subject for compensation </t>
  </si>
  <si>
    <t xml:space="preserve">no </t>
  </si>
  <si>
    <t>yes, only obligatory notarial agreement from the guarantor</t>
  </si>
  <si>
    <t>yes, but surcharge needed</t>
  </si>
  <si>
    <t>dogs yes, cats no</t>
  </si>
  <si>
    <t>probably yes</t>
  </si>
  <si>
    <t>yes, but not a large breed</t>
  </si>
  <si>
    <t>Comments</t>
  </si>
  <si>
    <t>Dargocice</t>
  </si>
  <si>
    <t>Torun</t>
  </si>
  <si>
    <t>Pila</t>
  </si>
  <si>
    <t>https://www.olx.pl/d/oferta/wynajme-mieszkanie-na-25-pietrze-CID3-IDPompY.html</t>
  </si>
  <si>
    <t>https://www.olx.pl/d/oferta/centrum-rondo-onz-4-niezalezne-pokoje-pelne-wyposazenie-CID3-IDFokxL.html</t>
  </si>
  <si>
    <t>https://www.otodom.pl/pl/oferta/apartament-do-wynajecia-ID4h2q6</t>
  </si>
  <si>
    <t>https://www.domiporta.pl/nieruchomosci/wynajme-mieszkanie-czteropokojowe-warszawa-wlochy-obywatelska-104m2/151051979</t>
  </si>
  <si>
    <t>https://www.domiporta.pl/nieruchomosci/wynajme-mieszkanie-czteropokojowe-warszawa-bialoleka-skarbka-z-gor-95m2/153543212</t>
  </si>
  <si>
    <t>https://www.otodom.pl/pl/oferta/wyjatkowy-apartament-112-m2-zoliborz-zajaczka-ID4gYag</t>
  </si>
  <si>
    <t>https://www.otodom.pl/pl/oferta/przestronny-apartament-do-pierwszego-wprowadzenia-ID4gPDN</t>
  </si>
  <si>
    <t>https://www.otodom.pl/pl/oferta/4-pokojowe-mieszkanie-w-kamienicy-ul-piotrkowska-ID4fIYt</t>
  </si>
  <si>
    <t>https://www.otodom.pl/pl/oferta/apartament-primo-i-4-pokoje-ID4azFD</t>
  </si>
  <si>
    <t>https://www.otodom.pl/pl/oferta/mieszkanie-4-pokoje-ul-cieszkowskiego-ID4gpr9</t>
  </si>
  <si>
    <t>https://www.otodom.pl/pl/oferta/wynajme-mieszkanie-w-lodzi-baluty-ID44ywX</t>
  </si>
  <si>
    <t>https://www.otodom.pl/pl/oferta/duzy-dom-do-wynajecia-2-wejscia-garaz-ID4eSuq</t>
  </si>
  <si>
    <t>https://www.olx.pl/d/oferta/piekne-mieszkanie-dla-9-10-osob-w-samym-centrum-CID3-IDP67dK.html?reason=extended_search_extended_distance&amp;isPreviewActive=0&amp;sliderIndex=6</t>
  </si>
  <si>
    <t>https://www.otodom.pl/pl/oferta/4-niezalezne-pokoje-podwyzszony-standard-ID4gPv7.html?_ga=2.54429675.2108086109.1654507022-1005751710.1654247757</t>
  </si>
  <si>
    <t>https://www.olx.pl/d/oferta/4-pok-krakow-ul-wroclawska-po-gen-remoncie-CID3-IDG0xoE.html?isPreviewActive=0&amp;sliderIndex=7</t>
  </si>
  <si>
    <t>https://www.otodom.pl/pl/oferta/mieszkanie-66m-4-pokojowe-krakow-ID4h2oA.html?_ga=2.63931372.2108086109.1654507022-1005751710.1654247757</t>
  </si>
  <si>
    <t>https://www.olx.pl/d/oferta/wynajme-mieszkanie-4-pokojowe-CID3-IDPoQbo.html?isPreviewActive=0&amp;sliderIndex=1</t>
  </si>
  <si>
    <t>https://www.olx.pl/d/oferta/4-pokoje-nowe-fatimska-61-najem-okazjonalny-CID3-IDPtGfe.html?isPreviewActive=0&amp;sliderIndex=7</t>
  </si>
  <si>
    <t>https://www.otodom.pl/pl/oferta/sloneczne-i-przestronne-mieszkanie-ID4gWc5</t>
  </si>
  <si>
    <t>https://www.otodom.pl/pl/oferta/klimatyzowany-4-pokojowy-apartament-ul-kujawska-ID4gOHo</t>
  </si>
  <si>
    <t>https://www.olx.pl/d/oferta/4-pokojowe-nowe-miasto-ul-wiosenna-CID3-IDLmlN0.html?isPreviewActive=0&amp;sliderIndex=4</t>
  </si>
  <si>
    <t>https://www.otodom.pl/pl/oferta/dom-do-wynajecia-pokoje-pracownicze-ID4fGdM</t>
  </si>
  <si>
    <t>https://www.otodom.pl/pl/oferta/kwatery-pokoje-do-wynajecia-da-pracownikow-ID4fGlm</t>
  </si>
  <si>
    <t>https://www.otodom.pl/pl/oferta/nowy-100-metrowy-apartament-w-nordic-haven-ID3KyMg</t>
  </si>
  <si>
    <t>https://www.otodom.pl/pl/oferta/mieszkanie-78-5m2-bydgoszcz-blonie-stawowa-ID3QvIQ</t>
  </si>
  <si>
    <t>https://www.otodom.pl/pl/oferta/mieszkanie-95m2-z-garazem-i-ogrodem-na-bielawach-ID4gJs9</t>
  </si>
  <si>
    <t>https://www.otodom.pl/pl/oferta/do-wynajecia-przestronne-m-5-z-dwoma-balkonami-ID4gLVn</t>
  </si>
  <si>
    <t>https://www.otodom.pl/pl/oferta/dwupoziomowy-wyjatkowy-apartament-czyzkowko-ID4h6Sw</t>
  </si>
  <si>
    <t>https://www.otodom.pl/pl/oferta/wyjatkowy-przytulny-dom-przy-ikei-fordon-ID4g0gL</t>
  </si>
  <si>
    <t>https://www.otodom.pl/pl/oferta/dom-200-m-chodziez-ID4gV8b</t>
  </si>
  <si>
    <t>https://www.otodom.pl/pl/oferta/dom-do-wynajecia-w-chodziezy-ID4gKUK</t>
  </si>
  <si>
    <t>https://www.otodom.pl/pl/oferta/lato-juz-blisko-zapraszamy-ID4cLOu</t>
  </si>
  <si>
    <t>https://www.otodom.pl/pl/oferta/w-cenie-ogrzewanie-ID46Mqj</t>
  </si>
  <si>
    <t>https://www.otodom.pl/pl/oferta/dom-95-m-torun-ID4h4b4</t>
  </si>
  <si>
    <t>https://www.olx.pl/d/oferta/umeblowane-mieszkanie-3-pokoje-zamkniete-osiedle-niski-czynsz-CID3-IDJYYLm.html?reason=extended_search_extended_distance</t>
  </si>
  <si>
    <t>16 km</t>
  </si>
  <si>
    <t>2.3 km</t>
  </si>
  <si>
    <t>900 m</t>
  </si>
  <si>
    <t>3,8 km</t>
  </si>
  <si>
    <t>no, because - not sure about timely payments, - doesn't want for 3 families to live in it, - rent is only for 1 year</t>
  </si>
  <si>
    <t xml:space="preserve">yes, but only 1 year rent min &amp;obligatory notorised agreement from a guarantor to pay out all the debts of the tenant &amp; give a place to live in if lanlord asks to move out </t>
  </si>
  <si>
    <t>probably yes, needs to be sure about ability to pay rent</t>
  </si>
  <si>
    <t xml:space="preserve">yes, but only 1 year rent min &amp; obligatory notorised agreement from a guarantor to pay out all the debts of the tenant &amp; give a place to live in if lanlord asks to move out </t>
  </si>
  <si>
    <t>no, there is believe that Ukranians will live 2 persons in one room, the owner wants only 4 persons living in the apartment</t>
  </si>
  <si>
    <t xml:space="preserve">yes, but only 1 year rent &amp; obligatory notorised agreement from a guarantor to pay out all the debts of the tenant &amp; give a place to live in if lanlord asks to move out </t>
  </si>
  <si>
    <t>yes, for working Ukranians, but no refugees, 6 month ok</t>
  </si>
  <si>
    <t>yes, 1 year rent min, up to 10 persons</t>
  </si>
  <si>
    <t>yes, 1 year rent min, up to 4 persons</t>
  </si>
  <si>
    <t>yes, 1 year rent min, up to 5 persons</t>
  </si>
  <si>
    <t>yes, 1 year rent min, up to 8 persons</t>
  </si>
  <si>
    <t>yes, but only 1 year rent min - max 5 persons</t>
  </si>
  <si>
    <t>yes, but only 1 year rent min &amp; obligatory notorised agreement from a guarantor to pay out all the debts of the tenant &amp; give a place to live in if lanlord asks to move out  - 4 persons only</t>
  </si>
  <si>
    <t>yes, but only for 9 month rent min, available starting 10.2022</t>
  </si>
  <si>
    <t>yes, even for 6 month rent, each room may be locked on a key, 1 year rent min, up to 12  persons</t>
  </si>
  <si>
    <t>yes, even for 6 month rent, each room may be locked on a key, 1 year rent min, up to 25 persons</t>
  </si>
  <si>
    <t>no, doesn't want to rent to Ukrainians</t>
  </si>
  <si>
    <t>yes, but 1 year or more rent min - max 4  persons</t>
  </si>
  <si>
    <t>yes, but 1 year or more rent min - one family only</t>
  </si>
  <si>
    <t>yes, but 1 year or more rent min - for one family only, max 6 persons</t>
  </si>
  <si>
    <t>only for 1 year rent min,  &amp; obligatory notorised agreement from a guarantor to pay out all the debts of the tenant &amp; give a place to live in if lanlord asks to move out. Availability of labor contract is oligatory</t>
  </si>
  <si>
    <t xml:space="preserve">yes, any rent term is possible  &amp; obligatory notorised agreement from a guarantor to pay out all the debts of the tenant &amp; give a place to live in if lanlord asks to move out </t>
  </si>
  <si>
    <t>no, doesn't want to rent to Ukrainians and families with kids</t>
  </si>
  <si>
    <t>3600 or if more then 10 people 360 zl a person</t>
  </si>
  <si>
    <t>depends on the quantity of people living in the house</t>
  </si>
  <si>
    <t>200 zl a person</t>
  </si>
  <si>
    <t>electricity, water, gas according to usage rate - paid by meter data</t>
  </si>
  <si>
    <t>electricity, water, gas according to usage rate - paid by meter data - could not say the average monthly amount</t>
  </si>
  <si>
    <t>dog yes, cat no</t>
  </si>
  <si>
    <t>preferably no, but possible</t>
  </si>
  <si>
    <t>depends on the quantity &amp; size</t>
  </si>
  <si>
    <t>cat no, dog yes</t>
  </si>
  <si>
    <t>not sure, depends on the size &amp; character of the animal</t>
  </si>
  <si>
    <t>this is the 8 room house</t>
  </si>
  <si>
    <t>this is the 7  room house</t>
  </si>
  <si>
    <t>apartment has 4 independent locked bedrooms with beds for 1 person &amp; common kitchen</t>
  </si>
  <si>
    <t>the realtor helps ukranians to find the accomodatiom</t>
  </si>
  <si>
    <t>RENTAL PRACTICES</t>
  </si>
  <si>
    <t xml:space="preserve">Information from: (Ex: From the Branch/FGD)
</t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</si>
  <si>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How do tenants find accommodation in this context? </t>
    </r>
    <r>
      <rPr>
        <b/>
        <sz val="11"/>
        <color theme="1"/>
        <rFont val="Calibri"/>
        <family val="2"/>
        <scheme val="minor"/>
      </rPr>
      <t>( E.g. Local newspapers which can be cheaper than looking online. Maybe Ukrainian community focal points how people find rental accommodation in case there are other methods.) </t>
    </r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</si>
  <si>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Is there an agent or agent equivalent, and what is their role, responsibility and cost?  (</t>
    </r>
    <r>
      <rPr>
        <b/>
        <sz val="11"/>
        <color theme="1"/>
        <rFont val="Calibri"/>
        <family val="2"/>
        <scheme val="minor"/>
      </rPr>
      <t>The agent is, in most cases, preparing contracts, showing apartments to customers. With the cost of equivalent to 1 rent).</t>
    </r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</si>
  <si>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What type of contract or arrangements are used? Verbal or written? And what does it include in terms of guarantees, roles and responsibilities, rights and obligations?  (</t>
    </r>
    <r>
      <rPr>
        <b/>
        <sz val="11"/>
        <color theme="1"/>
        <rFont val="Calibri"/>
        <family val="2"/>
        <scheme val="minor"/>
      </rPr>
      <t>The contract is always in writing. It contains the rights and obligations of tenants. Liability for damage. Notice period.)</t>
    </r>
  </si>
  <si>
    <t xml:space="preserve"> - Required minimum contract duration</t>
  </si>
  <si>
    <t xml:space="preserve"> - Definition for the terms like maintaance repairs</t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</si>
  <si>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How and when is the rent payment made? For instance if you start a contract do you pay a month now and a month in advance? </t>
    </r>
    <r>
      <rPr>
        <b/>
        <sz val="11"/>
        <color theme="1"/>
        <rFont val="Calibri"/>
        <family val="2"/>
        <scheme val="minor"/>
      </rPr>
      <t>(It is paid monthly. When signing, you usually pay 1 rent in advance.)</t>
    </r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</si>
  <si>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What is the deposit and how much? Will it be returned at the end of the contract?   E.g. Common to just be 1 month?    </t>
    </r>
    <r>
      <rPr>
        <b/>
        <sz val="11"/>
        <color theme="1"/>
        <rFont val="Calibri"/>
        <family val="2"/>
        <scheme val="minor"/>
      </rPr>
      <t>Usually a deposit of 2 months' rent is paid. The apartment is inspected and if they bear the damage it will return.</t>
    </r>
    <r>
      <rPr>
        <sz val="11"/>
        <color theme="1"/>
        <rFont val="Calibri"/>
        <family val="2"/>
        <scheme val="minor"/>
      </rPr>
      <t xml:space="preserve"> </t>
    </r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</si>
  <si>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What taxes (related to accomodation) and utilities are paid and by whom? How much are taxes and utilities?    This could include refuse collection for example. </t>
    </r>
    <r>
      <rPr>
        <b/>
        <sz val="11"/>
        <color theme="1"/>
        <rFont val="Calibri"/>
        <family val="2"/>
        <scheme val="minor"/>
      </rPr>
      <t>Rent contains energy. Or it's written plus energy and price for 2-4 people. It usually includes electricity, water, waste, internet, heating. The average cost of an apartment for 3 people is  200€</t>
    </r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</si>
  <si>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Who is responsible for and undertakes maintenance? (</t>
    </r>
    <r>
      <rPr>
        <b/>
        <sz val="11"/>
        <color theme="1"/>
        <rFont val="Calibri"/>
        <family val="2"/>
        <scheme val="minor"/>
      </rPr>
      <t>Routine repairs, necessary for life up to about</t>
    </r>
    <r>
      <rPr>
        <sz val="11"/>
        <color theme="1"/>
        <rFont val="Calibri"/>
        <family val="2"/>
        <scheme val="minor"/>
      </rPr>
      <t xml:space="preserve"> X</t>
    </r>
    <r>
      <rPr>
        <b/>
        <sz val="11"/>
        <color theme="1"/>
        <rFont val="Calibri"/>
        <family val="2"/>
        <scheme val="minor"/>
      </rPr>
      <t xml:space="preserve"> amount are paid by the tenant- (bulbs, repair of blinds, water drain) Major repairs if the damage is not caused by the tenants, paid by the owner)</t>
    </r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</si>
  <si>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Are there geographical differences on rental practices, and between the formal and informal market?    Is there much of an informal market? </t>
    </r>
    <r>
      <rPr>
        <b/>
        <sz val="11"/>
        <color theme="1"/>
        <rFont val="Calibri"/>
        <family val="2"/>
        <scheme val="minor"/>
      </rPr>
      <t>Yes, larger cities have more expensive prices. Also, the closer to the center the higher the price. The monthly price is usually in the range of 25%. If it is rented directly by the owner, the price is lower by the agent's commission. The agent's fee is on average 1 month's rent. Landlords usually want 1-2 rents as a deposit and one month's rent in advance.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</si>
</sst>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Times New Roman"/>
      <family val="1"/>
    </font>
    <font>
      <i/>
      <sz val="11"/>
      <color rgb="FFFF0000"/>
      <name val="Calibri"/>
      <family val="2"/>
      <scheme val="minor"/>
    </font>
    <font>
      <i/>
      <sz val="11"/>
      <color rgb="FF385623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7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10" xfId="1" applyFill="1" applyBorder="1" applyAlignment="1">
      <alignment horizontal="center" vertical="center" wrapText="1"/>
    </xf>
    <xf numFmtId="0" fontId="0" fillId="0" borderId="13" xfId="0" quotePrefix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todom.pl/" TargetMode="External"/><Relationship Id="rId21" Type="http://schemas.openxmlformats.org/officeDocument/2006/relationships/hyperlink" Target="http://www.olx.pl/" TargetMode="External"/><Relationship Id="rId42" Type="http://schemas.openxmlformats.org/officeDocument/2006/relationships/hyperlink" Target="http://www.otodom.pl/" TargetMode="External"/><Relationship Id="rId47" Type="http://schemas.openxmlformats.org/officeDocument/2006/relationships/hyperlink" Target="http://www.olx.pl/" TargetMode="External"/><Relationship Id="rId63" Type="http://schemas.openxmlformats.org/officeDocument/2006/relationships/hyperlink" Target="https://www.otodom.pl/pl/oferta/apartament-do-wynajecia-ID4h2q6" TargetMode="External"/><Relationship Id="rId68" Type="http://schemas.openxmlformats.org/officeDocument/2006/relationships/hyperlink" Target="https://www.otodom.pl/pl/oferta/dom-95-m-torun-ID4h4b4" TargetMode="External"/><Relationship Id="rId7" Type="http://schemas.openxmlformats.org/officeDocument/2006/relationships/hyperlink" Target="https://www.olx.pl/d/oferta/wynajme-mieszkanie-na-25-pietrze-CID3-IDPompY.html" TargetMode="External"/><Relationship Id="rId2" Type="http://schemas.openxmlformats.org/officeDocument/2006/relationships/hyperlink" Target="http://www.domiporta.pl/" TargetMode="External"/><Relationship Id="rId16" Type="http://schemas.openxmlformats.org/officeDocument/2006/relationships/hyperlink" Target="http://www.otodom.pl/" TargetMode="External"/><Relationship Id="rId29" Type="http://schemas.openxmlformats.org/officeDocument/2006/relationships/hyperlink" Target="http://www.otodom.pl/" TargetMode="External"/><Relationship Id="rId11" Type="http://schemas.openxmlformats.org/officeDocument/2006/relationships/hyperlink" Target="http://www.domiporta.pl/" TargetMode="External"/><Relationship Id="rId24" Type="http://schemas.openxmlformats.org/officeDocument/2006/relationships/hyperlink" Target="http://www.otodom.pl/" TargetMode="External"/><Relationship Id="rId32" Type="http://schemas.openxmlformats.org/officeDocument/2006/relationships/hyperlink" Target="http://www.olx.pl/" TargetMode="External"/><Relationship Id="rId37" Type="http://schemas.openxmlformats.org/officeDocument/2006/relationships/hyperlink" Target="http://www.olx.pl/" TargetMode="External"/><Relationship Id="rId40" Type="http://schemas.openxmlformats.org/officeDocument/2006/relationships/hyperlink" Target="http://www.olx.pl/" TargetMode="External"/><Relationship Id="rId45" Type="http://schemas.openxmlformats.org/officeDocument/2006/relationships/hyperlink" Target="http://www.olx.pl/" TargetMode="External"/><Relationship Id="rId53" Type="http://schemas.openxmlformats.org/officeDocument/2006/relationships/hyperlink" Target="https://www.otodom.pl/pl/oferta/nowe-mieszkanie-do-wynajecia-33m2-nowa-wygoda-ID4fJvq" TargetMode="External"/><Relationship Id="rId58" Type="http://schemas.openxmlformats.org/officeDocument/2006/relationships/hyperlink" Target="https://www.otodom.pl/pl/oferta/nowe-budownictwo-2-pokoje-poznanska-24-ID444dJ" TargetMode="External"/><Relationship Id="rId66" Type="http://schemas.openxmlformats.org/officeDocument/2006/relationships/hyperlink" Target="https://www.otodom.pl/pl/oferta/mieszkanie-68-m-gorzow-wielkopolski-ID4gzds" TargetMode="External"/><Relationship Id="rId5" Type="http://schemas.openxmlformats.org/officeDocument/2006/relationships/hyperlink" Target="https://www.olx.pl/d/oferta/mieszkanie-68m2-centrum-wspolna-CID3-IDPnkCY.html?isPreviewActive=0&amp;sliderIndex=5ID4gRiG.html?_ga=2.73179351.538114235.1654247757-1005751710.1654247757" TargetMode="External"/><Relationship Id="rId61" Type="http://schemas.openxmlformats.org/officeDocument/2006/relationships/hyperlink" Target="https://www.otodom.pl/pl/oferta/mieszkanie-do-wynajecia-z-miejscem-postojowym-ID4fTtC" TargetMode="External"/><Relationship Id="rId19" Type="http://schemas.openxmlformats.org/officeDocument/2006/relationships/hyperlink" Target="http://www.otodom.pl/" TargetMode="External"/><Relationship Id="rId14" Type="http://schemas.openxmlformats.org/officeDocument/2006/relationships/hyperlink" Target="http://www.olx.pl/" TargetMode="External"/><Relationship Id="rId22" Type="http://schemas.openxmlformats.org/officeDocument/2006/relationships/hyperlink" Target="http://www.otodom.pl/" TargetMode="External"/><Relationship Id="rId27" Type="http://schemas.openxmlformats.org/officeDocument/2006/relationships/hyperlink" Target="http://www.otodom.pl/" TargetMode="External"/><Relationship Id="rId30" Type="http://schemas.openxmlformats.org/officeDocument/2006/relationships/hyperlink" Target="http://www.olx.pl/" TargetMode="External"/><Relationship Id="rId35" Type="http://schemas.openxmlformats.org/officeDocument/2006/relationships/hyperlink" Target="http://www.domiporta.pl/" TargetMode="External"/><Relationship Id="rId43" Type="http://schemas.openxmlformats.org/officeDocument/2006/relationships/hyperlink" Target="http://www.olx.pl/" TargetMode="External"/><Relationship Id="rId48" Type="http://schemas.openxmlformats.org/officeDocument/2006/relationships/hyperlink" Target="http://www.olx.pl/" TargetMode="External"/><Relationship Id="rId56" Type="http://schemas.openxmlformats.org/officeDocument/2006/relationships/hyperlink" Target="http://www.olx.pl/" TargetMode="External"/><Relationship Id="rId64" Type="http://schemas.openxmlformats.org/officeDocument/2006/relationships/hyperlink" Target="https://www.olx.pl/d/oferta/mieszkanie-w-centrum-chodziezy-3-pokojowe-50m-kw-CID3-IDPsGPK.html" TargetMode="External"/><Relationship Id="rId69" Type="http://schemas.openxmlformats.org/officeDocument/2006/relationships/printerSettings" Target="../printerSettings/printerSettings2.bin"/><Relationship Id="rId8" Type="http://schemas.openxmlformats.org/officeDocument/2006/relationships/hyperlink" Target="https://www.domiporta.pl/nieruchomosci/wynajme-mieszkanie-czteropokojowe-warszawa-wlochy-obywatelska-104m2/151051979" TargetMode="External"/><Relationship Id="rId51" Type="http://schemas.openxmlformats.org/officeDocument/2006/relationships/hyperlink" Target="http://www.otodom.pl/" TargetMode="External"/><Relationship Id="rId3" Type="http://schemas.openxmlformats.org/officeDocument/2006/relationships/hyperlink" Target="http://www.domiporta.pl/" TargetMode="External"/><Relationship Id="rId12" Type="http://schemas.openxmlformats.org/officeDocument/2006/relationships/hyperlink" Target="https://www.otodom.pl/pl/oferta/3-pokoje-loftowe-w-koneserze-ID4gZ67" TargetMode="External"/><Relationship Id="rId17" Type="http://schemas.openxmlformats.org/officeDocument/2006/relationships/hyperlink" Target="http://www.otodom.pl/" TargetMode="External"/><Relationship Id="rId25" Type="http://schemas.openxmlformats.org/officeDocument/2006/relationships/hyperlink" Target="http://www.otodom.pl/" TargetMode="External"/><Relationship Id="rId33" Type="http://schemas.openxmlformats.org/officeDocument/2006/relationships/hyperlink" Target="https://www.olx.pl/d/oferta/4-pokoje-nowe-fatimska-61-najem-okazjonalny-CID3-IDPtGfe.html?isPreviewActive=0&amp;sliderIndex=7" TargetMode="External"/><Relationship Id="rId38" Type="http://schemas.openxmlformats.org/officeDocument/2006/relationships/hyperlink" Target="http://www.olx.pl/" TargetMode="External"/><Relationship Id="rId46" Type="http://schemas.openxmlformats.org/officeDocument/2006/relationships/hyperlink" Target="http://www.olx.pl/" TargetMode="External"/><Relationship Id="rId59" Type="http://schemas.openxmlformats.org/officeDocument/2006/relationships/hyperlink" Target="https://www.otodom.pl/pl/oferta/ul-lawinowa-3-pokojowe-blok-ID4gHqb" TargetMode="External"/><Relationship Id="rId67" Type="http://schemas.openxmlformats.org/officeDocument/2006/relationships/hyperlink" Target="https://www.olx.pl/d/oferta/umeblowane-mieszkanie-3-pokoje-zamkniete-osiedle-niski-czynsz-CID3-IDJYYLm.html?reason=extended_search_extended_distance" TargetMode="External"/><Relationship Id="rId20" Type="http://schemas.openxmlformats.org/officeDocument/2006/relationships/hyperlink" Target="http://www.olx.pl/" TargetMode="External"/><Relationship Id="rId41" Type="http://schemas.openxmlformats.org/officeDocument/2006/relationships/hyperlink" Target="http://www.olx.pl/" TargetMode="External"/><Relationship Id="rId54" Type="http://schemas.openxmlformats.org/officeDocument/2006/relationships/hyperlink" Target="https://www.otodom.pl/pl/oferta/stylowe-3-pokoje-55m2-w-centrum-bialegostoku-ID4h4rh" TargetMode="External"/><Relationship Id="rId62" Type="http://schemas.openxmlformats.org/officeDocument/2006/relationships/hyperlink" Target="https://www.otodom.pl/pl/oferta/mieszkanie-46-75-m-chodziez-ID4h5Wr" TargetMode="External"/><Relationship Id="rId1" Type="http://schemas.openxmlformats.org/officeDocument/2006/relationships/hyperlink" Target="https://www.domiporta.pl/nieruchomosci/wynajme-mieszkanie-dwupokojowe-warszawa-srodmiescie-wspolna-49m2/153738774" TargetMode="External"/><Relationship Id="rId6" Type="http://schemas.openxmlformats.org/officeDocument/2006/relationships/hyperlink" Target="https://www.otodom.pl/pl/oferta/apartament-z-dwoma-balkonami-w-otoczeniu-parkow-ID4gRiG.html?_ga=2.73179351.538114235.1654247757-1005751710.1654247757" TargetMode="External"/><Relationship Id="rId15" Type="http://schemas.openxmlformats.org/officeDocument/2006/relationships/hyperlink" Target="http://www.olx.pl/" TargetMode="External"/><Relationship Id="rId23" Type="http://schemas.openxmlformats.org/officeDocument/2006/relationships/hyperlink" Target="http://www.otodom.pl/" TargetMode="External"/><Relationship Id="rId28" Type="http://schemas.openxmlformats.org/officeDocument/2006/relationships/hyperlink" Target="http://www.otodom.pl/" TargetMode="External"/><Relationship Id="rId36" Type="http://schemas.openxmlformats.org/officeDocument/2006/relationships/hyperlink" Target="http://www.olx.pl/" TargetMode="External"/><Relationship Id="rId49" Type="http://schemas.openxmlformats.org/officeDocument/2006/relationships/hyperlink" Target="http://www.olx.pl/" TargetMode="External"/><Relationship Id="rId57" Type="http://schemas.openxmlformats.org/officeDocument/2006/relationships/hyperlink" Target="https://www.otodom.pl/pl/oferta/komfortowe-mieszkanie-69m2-os-sloneczne-tarasy-ID4d4p8" TargetMode="External"/><Relationship Id="rId10" Type="http://schemas.openxmlformats.org/officeDocument/2006/relationships/hyperlink" Target="https://www.domiporta.pl/nieruchomosci/wynajme-mieszkanie-czteropokojowe-warszawa-bialoleka-skarbka-z-gor-95m2/153543212" TargetMode="External"/><Relationship Id="rId31" Type="http://schemas.openxmlformats.org/officeDocument/2006/relationships/hyperlink" Target="http://www.otodom.pl/" TargetMode="External"/><Relationship Id="rId44" Type="http://schemas.openxmlformats.org/officeDocument/2006/relationships/hyperlink" Target="http://www.olx.pl/" TargetMode="External"/><Relationship Id="rId52" Type="http://schemas.openxmlformats.org/officeDocument/2006/relationships/hyperlink" Target="https://www.otodom.pl/pl/oferta/mieszkanie-66m-4-pokojowe-krakow-ID4h2oA.html?_ga=2.63931372.2108086109.1654507022-1005751710.1654247757" TargetMode="External"/><Relationship Id="rId60" Type="http://schemas.openxmlformats.org/officeDocument/2006/relationships/hyperlink" Target="https://www.otodom.pl/pl/oferta/nowy-100-metrowy-apartament-w-nordic-haven-ID3KyMg" TargetMode="External"/><Relationship Id="rId65" Type="http://schemas.openxmlformats.org/officeDocument/2006/relationships/hyperlink" Target="https://www.otodom.pl/pl/oferta/m-3-niemcz-wynajem-super-oferta-ID4gy7x" TargetMode="External"/><Relationship Id="rId4" Type="http://schemas.openxmlformats.org/officeDocument/2006/relationships/hyperlink" Target="http://www.domiporta.pl/" TargetMode="External"/><Relationship Id="rId9" Type="http://schemas.openxmlformats.org/officeDocument/2006/relationships/hyperlink" Target="http://www.domiporta.pl/" TargetMode="External"/><Relationship Id="rId13" Type="http://schemas.openxmlformats.org/officeDocument/2006/relationships/hyperlink" Target="https://www.otodom.pl/pl/oferta/wyjatkowy-apartament-112-m2-zoliborz-zajaczka-ID4gYag" TargetMode="External"/><Relationship Id="rId18" Type="http://schemas.openxmlformats.org/officeDocument/2006/relationships/hyperlink" Target="http://www.otodom.pl/" TargetMode="External"/><Relationship Id="rId39" Type="http://schemas.openxmlformats.org/officeDocument/2006/relationships/hyperlink" Target="http://www.olx.pl/" TargetMode="External"/><Relationship Id="rId34" Type="http://schemas.openxmlformats.org/officeDocument/2006/relationships/hyperlink" Target="https://www.olx.pl/d/oferta/wynajme-mieszkanie-4-pokojowe-CID3-IDPoQbo.html?isPreviewActive=0&amp;sliderIndex=1" TargetMode="External"/><Relationship Id="rId50" Type="http://schemas.openxmlformats.org/officeDocument/2006/relationships/hyperlink" Target="https://www.olx.pl/d/oferta/wynajme-mieszkanie-2-pokoje-ul-waszyngtona-12-bialystok-piaski-CID3-IDHVQOP.html?isPreviewActive=0&amp;sliderIndex=7" TargetMode="External"/><Relationship Id="rId55" Type="http://schemas.openxmlformats.org/officeDocument/2006/relationships/hyperlink" Target="https://www.otodom.pl/pl/oferta/bojary-4-pokoje-72-m2-ciche-sloneczne-od-zaraz-ID4gNQ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workbookViewId="0">
      <selection activeCell="E14" sqref="E14"/>
    </sheetView>
  </sheetViews>
  <sheetFormatPr defaultRowHeight="14.45"/>
  <cols>
    <col min="1" max="1" width="20.5703125" customWidth="1"/>
    <col min="2" max="2" width="34.42578125" customWidth="1"/>
  </cols>
  <sheetData>
    <row r="1" spans="1:3">
      <c r="A1" s="1" t="s">
        <v>0</v>
      </c>
    </row>
    <row r="2" spans="1:3">
      <c r="A2" t="s">
        <v>1</v>
      </c>
      <c r="B2" t="s">
        <v>2</v>
      </c>
    </row>
    <row r="3" spans="1:3">
      <c r="B3" t="s">
        <v>3</v>
      </c>
    </row>
    <row r="4" spans="1:3">
      <c r="A4" t="s">
        <v>4</v>
      </c>
      <c r="B4" t="s">
        <v>5</v>
      </c>
    </row>
    <row r="5" spans="1:3">
      <c r="A5" t="s">
        <v>6</v>
      </c>
      <c r="B5" t="s">
        <v>7</v>
      </c>
    </row>
    <row r="6" spans="1:3">
      <c r="B6" t="s">
        <v>8</v>
      </c>
    </row>
    <row r="7" spans="1:3">
      <c r="B7" t="s">
        <v>9</v>
      </c>
    </row>
    <row r="8" spans="1:3">
      <c r="A8" t="s">
        <v>10</v>
      </c>
      <c r="B8" t="s">
        <v>11</v>
      </c>
    </row>
    <row r="9" spans="1:3">
      <c r="B9" t="s">
        <v>12</v>
      </c>
    </row>
    <row r="10" spans="1:3">
      <c r="B10" t="s">
        <v>13</v>
      </c>
    </row>
    <row r="11" spans="1:3">
      <c r="A11" t="s">
        <v>14</v>
      </c>
      <c r="B11" t="s">
        <v>15</v>
      </c>
    </row>
    <row r="12" spans="1:3">
      <c r="B12" t="s">
        <v>16</v>
      </c>
    </row>
    <row r="13" spans="1:3">
      <c r="A13" t="s">
        <v>17</v>
      </c>
      <c r="B13" t="s">
        <v>18</v>
      </c>
    </row>
    <row r="14" spans="1:3">
      <c r="A14" t="s">
        <v>19</v>
      </c>
      <c r="B14" t="s">
        <v>20</v>
      </c>
      <c r="C14" t="s">
        <v>21</v>
      </c>
    </row>
    <row r="16" spans="1:3">
      <c r="A16" s="1" t="s">
        <v>22</v>
      </c>
    </row>
    <row r="17" spans="1:3">
      <c r="A17" t="s">
        <v>1</v>
      </c>
      <c r="B17" t="s">
        <v>23</v>
      </c>
    </row>
    <row r="18" spans="1:3">
      <c r="B18" t="s">
        <v>24</v>
      </c>
    </row>
    <row r="19" spans="1:3">
      <c r="B19" t="s">
        <v>25</v>
      </c>
    </row>
    <row r="20" spans="1:3">
      <c r="A20" t="s">
        <v>4</v>
      </c>
      <c r="B20" t="s">
        <v>26</v>
      </c>
    </row>
    <row r="21" spans="1:3">
      <c r="A21" t="s">
        <v>6</v>
      </c>
      <c r="B21" t="s">
        <v>27</v>
      </c>
    </row>
    <row r="22" spans="1:3">
      <c r="B22" t="s">
        <v>8</v>
      </c>
    </row>
    <row r="23" spans="1:3">
      <c r="B23" t="s">
        <v>9</v>
      </c>
    </row>
    <row r="24" spans="1:3">
      <c r="A24" t="s">
        <v>10</v>
      </c>
      <c r="B24" t="s">
        <v>11</v>
      </c>
    </row>
    <row r="25" spans="1:3">
      <c r="B25" t="s">
        <v>12</v>
      </c>
    </row>
    <row r="26" spans="1:3">
      <c r="B26" t="s">
        <v>28</v>
      </c>
    </row>
    <row r="27" spans="1:3">
      <c r="B27" t="s">
        <v>29</v>
      </c>
    </row>
    <row r="28" spans="1:3">
      <c r="A28" t="s">
        <v>14</v>
      </c>
      <c r="B28" t="s">
        <v>15</v>
      </c>
    </row>
    <row r="29" spans="1:3">
      <c r="B29" t="s">
        <v>16</v>
      </c>
    </row>
    <row r="30" spans="1:3">
      <c r="A30" t="s">
        <v>17</v>
      </c>
      <c r="B30" t="s">
        <v>18</v>
      </c>
    </row>
    <row r="31" spans="1:3">
      <c r="A31" t="s">
        <v>19</v>
      </c>
      <c r="B31" t="s">
        <v>30</v>
      </c>
      <c r="C31" t="s">
        <v>21</v>
      </c>
    </row>
    <row r="33" spans="1:2">
      <c r="A33" s="1" t="s">
        <v>31</v>
      </c>
    </row>
    <row r="34" spans="1:2">
      <c r="A34" t="s">
        <v>1</v>
      </c>
      <c r="B34" t="s">
        <v>32</v>
      </c>
    </row>
    <row r="35" spans="1:2">
      <c r="B35" t="s">
        <v>33</v>
      </c>
    </row>
    <row r="36" spans="1:2">
      <c r="B36" t="s">
        <v>34</v>
      </c>
    </row>
    <row r="37" spans="1:2">
      <c r="A37" t="s">
        <v>4</v>
      </c>
      <c r="B37" t="s">
        <v>35</v>
      </c>
    </row>
    <row r="38" spans="1:2">
      <c r="A38" t="s">
        <v>6</v>
      </c>
      <c r="B38" t="s">
        <v>36</v>
      </c>
    </row>
    <row r="39" spans="1:2">
      <c r="B39" t="s">
        <v>8</v>
      </c>
    </row>
    <row r="40" spans="1:2">
      <c r="B40" t="s">
        <v>9</v>
      </c>
    </row>
    <row r="41" spans="1:2">
      <c r="A41" t="s">
        <v>10</v>
      </c>
      <c r="B41" t="s">
        <v>11</v>
      </c>
    </row>
    <row r="42" spans="1:2">
      <c r="B42" t="s">
        <v>37</v>
      </c>
    </row>
    <row r="43" spans="1:2">
      <c r="B43" t="s">
        <v>28</v>
      </c>
    </row>
    <row r="44" spans="1:2">
      <c r="B44" t="s">
        <v>38</v>
      </c>
    </row>
    <row r="45" spans="1:2">
      <c r="A45" t="s">
        <v>14</v>
      </c>
      <c r="B45" t="s">
        <v>15</v>
      </c>
    </row>
    <row r="46" spans="1:2">
      <c r="B46" t="s">
        <v>39</v>
      </c>
    </row>
    <row r="47" spans="1:2">
      <c r="B47" t="s">
        <v>16</v>
      </c>
    </row>
    <row r="48" spans="1:2">
      <c r="A48" t="s">
        <v>17</v>
      </c>
      <c r="B48" t="s">
        <v>18</v>
      </c>
    </row>
    <row r="49" spans="1:3">
      <c r="A49" t="s">
        <v>19</v>
      </c>
      <c r="B49" t="s">
        <v>30</v>
      </c>
      <c r="C49" t="s">
        <v>21</v>
      </c>
    </row>
  </sheetData>
  <pageMargins left="0.7" right="0.7" top="0.75" bottom="0.75" header="0.3" footer="0.3"/>
  <pageSetup orientation="portrait" horizontalDpi="300" verticalDpi="300" r:id="rId1"/>
  <headerFooter>
    <oddFooter>&amp;L&amp;"Calibri"&amp;11&amp;K000000_x000D_&amp;1#&amp;"Calibri"&amp;10&amp;K000000Public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41"/>
  <sheetViews>
    <sheetView tabSelected="1" workbookViewId="0">
      <pane xSplit="1" ySplit="4" topLeftCell="B5" activePane="bottomRight" state="frozen"/>
      <selection pane="bottomRight" activeCell="A2" sqref="A2:E2"/>
      <selection pane="bottomLeft" activeCell="A3" sqref="A3"/>
      <selection pane="topRight" activeCell="B1" sqref="B1"/>
    </sheetView>
  </sheetViews>
  <sheetFormatPr defaultRowHeight="14.45"/>
  <cols>
    <col min="1" max="1" width="52.42578125" style="7" customWidth="1"/>
    <col min="2" max="37" width="26.140625" style="7" customWidth="1"/>
    <col min="38" max="39" width="18.5703125" style="7" customWidth="1"/>
    <col min="40" max="48" width="9.140625" style="24"/>
  </cols>
  <sheetData>
    <row r="1" spans="1:41" ht="21">
      <c r="A1" s="40" t="s">
        <v>40</v>
      </c>
      <c r="B1" s="40"/>
    </row>
    <row r="2" spans="1:41">
      <c r="A2" s="41" t="s">
        <v>41</v>
      </c>
      <c r="B2" s="41"/>
      <c r="C2" s="41"/>
      <c r="D2" s="41"/>
      <c r="E2" s="41"/>
    </row>
    <row r="4" spans="1:41">
      <c r="A4" s="25"/>
      <c r="B4" s="8" t="s">
        <v>42</v>
      </c>
      <c r="C4" s="8" t="s">
        <v>42</v>
      </c>
      <c r="D4" s="8" t="s">
        <v>42</v>
      </c>
      <c r="E4" s="8" t="s">
        <v>43</v>
      </c>
      <c r="F4" s="8" t="s">
        <v>43</v>
      </c>
      <c r="G4" s="8" t="s">
        <v>43</v>
      </c>
      <c r="H4" s="8" t="s">
        <v>44</v>
      </c>
      <c r="I4" s="8" t="s">
        <v>44</v>
      </c>
      <c r="J4" s="8" t="s">
        <v>44</v>
      </c>
      <c r="K4" s="8" t="s">
        <v>45</v>
      </c>
      <c r="L4" s="8" t="s">
        <v>45</v>
      </c>
      <c r="M4" s="8" t="s">
        <v>45</v>
      </c>
      <c r="N4" s="8" t="s">
        <v>46</v>
      </c>
      <c r="O4" s="8" t="s">
        <v>46</v>
      </c>
      <c r="P4" s="8" t="s">
        <v>46</v>
      </c>
      <c r="Q4" s="8" t="s">
        <v>47</v>
      </c>
      <c r="R4" s="8" t="s">
        <v>47</v>
      </c>
      <c r="S4" s="8" t="s">
        <v>47</v>
      </c>
      <c r="T4" s="8" t="s">
        <v>48</v>
      </c>
      <c r="U4" s="8" t="s">
        <v>48</v>
      </c>
      <c r="V4" s="8" t="s">
        <v>48</v>
      </c>
      <c r="W4" s="8" t="s">
        <v>49</v>
      </c>
      <c r="X4" s="8" t="s">
        <v>49</v>
      </c>
      <c r="Y4" s="8" t="s">
        <v>49</v>
      </c>
      <c r="Z4" s="8" t="s">
        <v>50</v>
      </c>
      <c r="AA4" s="8" t="s">
        <v>50</v>
      </c>
      <c r="AB4" s="8" t="s">
        <v>50</v>
      </c>
      <c r="AC4" s="8" t="s">
        <v>51</v>
      </c>
      <c r="AD4" s="8" t="s">
        <v>51</v>
      </c>
      <c r="AE4" s="8" t="s">
        <v>51</v>
      </c>
      <c r="AF4" s="8" t="s">
        <v>52</v>
      </c>
      <c r="AG4" s="8" t="s">
        <v>52</v>
      </c>
      <c r="AH4" s="8" t="s">
        <v>52</v>
      </c>
      <c r="AI4" s="9" t="s">
        <v>53</v>
      </c>
      <c r="AJ4" s="9" t="s">
        <v>53</v>
      </c>
      <c r="AK4" s="9" t="s">
        <v>53</v>
      </c>
    </row>
    <row r="5" spans="1:41">
      <c r="A5" s="26" t="str">
        <f>'Unit Definition'!A1</f>
        <v>1 Bedroom Apartment or House (not Studio Apartment)</v>
      </c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2"/>
      <c r="AJ5" s="12"/>
      <c r="AK5" s="13"/>
    </row>
    <row r="6" spans="1:41">
      <c r="A6" s="27" t="s">
        <v>54</v>
      </c>
      <c r="B6" s="14" t="s">
        <v>55</v>
      </c>
      <c r="C6" s="14" t="s">
        <v>55</v>
      </c>
      <c r="D6" s="14" t="s">
        <v>55</v>
      </c>
      <c r="E6" s="14" t="s">
        <v>56</v>
      </c>
      <c r="F6" s="14" t="s">
        <v>56</v>
      </c>
      <c r="G6" s="14" t="s">
        <v>56</v>
      </c>
      <c r="H6" s="14" t="s">
        <v>56</v>
      </c>
      <c r="I6" s="14" t="s">
        <v>56</v>
      </c>
      <c r="J6" s="14" t="s">
        <v>56</v>
      </c>
      <c r="K6" s="14" t="s">
        <v>56</v>
      </c>
      <c r="L6" s="14" t="s">
        <v>56</v>
      </c>
      <c r="M6" s="14" t="s">
        <v>56</v>
      </c>
      <c r="N6" s="14" t="s">
        <v>57</v>
      </c>
      <c r="O6" s="14" t="s">
        <v>57</v>
      </c>
      <c r="P6" s="14" t="s">
        <v>57</v>
      </c>
      <c r="Q6" s="14" t="s">
        <v>57</v>
      </c>
      <c r="R6" s="14" t="s">
        <v>57</v>
      </c>
      <c r="S6" s="14" t="s">
        <v>57</v>
      </c>
      <c r="T6" s="11" t="s">
        <v>57</v>
      </c>
      <c r="U6" s="11" t="s">
        <v>57</v>
      </c>
      <c r="V6" s="11" t="s">
        <v>57</v>
      </c>
      <c r="W6" s="11" t="s">
        <v>56</v>
      </c>
      <c r="X6" s="11" t="s">
        <v>56</v>
      </c>
      <c r="Y6" s="11" t="s">
        <v>56</v>
      </c>
      <c r="Z6" s="12" t="s">
        <v>56</v>
      </c>
      <c r="AA6" s="12" t="s">
        <v>56</v>
      </c>
      <c r="AB6" s="12" t="s">
        <v>56</v>
      </c>
      <c r="AC6" s="12" t="s">
        <v>56</v>
      </c>
      <c r="AD6" s="12" t="s">
        <v>56</v>
      </c>
      <c r="AE6" s="12" t="s">
        <v>56</v>
      </c>
      <c r="AF6" s="12" t="s">
        <v>56</v>
      </c>
      <c r="AG6" s="12" t="s">
        <v>56</v>
      </c>
      <c r="AH6" s="12" t="s">
        <v>56</v>
      </c>
      <c r="AI6" s="12" t="s">
        <v>56</v>
      </c>
      <c r="AJ6" s="12" t="s">
        <v>56</v>
      </c>
      <c r="AK6" s="13" t="s">
        <v>56</v>
      </c>
    </row>
    <row r="7" spans="1:41" ht="87">
      <c r="A7" s="27" t="s">
        <v>58</v>
      </c>
      <c r="B7" s="14" t="s">
        <v>59</v>
      </c>
      <c r="C7" s="14" t="s">
        <v>60</v>
      </c>
      <c r="D7" s="14" t="s">
        <v>61</v>
      </c>
      <c r="E7" s="14" t="s">
        <v>62</v>
      </c>
      <c r="F7" s="14" t="s">
        <v>63</v>
      </c>
      <c r="G7" s="14" t="s">
        <v>64</v>
      </c>
      <c r="H7" s="14" t="s">
        <v>65</v>
      </c>
      <c r="I7" s="14" t="s">
        <v>66</v>
      </c>
      <c r="J7" s="14" t="s">
        <v>67</v>
      </c>
      <c r="K7" s="14" t="s">
        <v>68</v>
      </c>
      <c r="L7" s="14" t="s">
        <v>69</v>
      </c>
      <c r="M7" s="14" t="s">
        <v>70</v>
      </c>
      <c r="N7" s="14" t="s">
        <v>71</v>
      </c>
      <c r="O7" s="14" t="s">
        <v>72</v>
      </c>
      <c r="P7" s="14" t="s">
        <v>73</v>
      </c>
      <c r="Q7" s="14" t="s">
        <v>74</v>
      </c>
      <c r="R7" s="14" t="s">
        <v>75</v>
      </c>
      <c r="S7" s="14" t="s">
        <v>76</v>
      </c>
      <c r="T7" s="14" t="s">
        <v>77</v>
      </c>
      <c r="U7" s="14" t="s">
        <v>78</v>
      </c>
      <c r="V7" s="14" t="s">
        <v>79</v>
      </c>
      <c r="W7" s="14" t="s">
        <v>80</v>
      </c>
      <c r="X7" s="11" t="s">
        <v>81</v>
      </c>
      <c r="Y7" s="11" t="s">
        <v>82</v>
      </c>
      <c r="Z7" s="14" t="s">
        <v>83</v>
      </c>
      <c r="AA7" s="11" t="s">
        <v>84</v>
      </c>
      <c r="AB7" s="11" t="s">
        <v>85</v>
      </c>
      <c r="AC7" s="11" t="s">
        <v>86</v>
      </c>
      <c r="AD7" s="11" t="s">
        <v>87</v>
      </c>
      <c r="AE7" s="14" t="s">
        <v>88</v>
      </c>
      <c r="AF7" s="21" t="s">
        <v>89</v>
      </c>
      <c r="AG7" s="11" t="s">
        <v>90</v>
      </c>
      <c r="AH7" s="11" t="s">
        <v>90</v>
      </c>
      <c r="AI7" s="21" t="s">
        <v>91</v>
      </c>
      <c r="AJ7" s="12" t="s">
        <v>92</v>
      </c>
      <c r="AK7" s="13" t="s">
        <v>93</v>
      </c>
    </row>
    <row r="8" spans="1:41">
      <c r="A8" s="27" t="s">
        <v>94</v>
      </c>
      <c r="B8" s="11" t="s">
        <v>95</v>
      </c>
      <c r="C8" s="11" t="s">
        <v>96</v>
      </c>
      <c r="D8" s="11" t="s">
        <v>97</v>
      </c>
      <c r="E8" s="11" t="s">
        <v>98</v>
      </c>
      <c r="F8" s="11" t="s">
        <v>99</v>
      </c>
      <c r="G8" s="11" t="s">
        <v>100</v>
      </c>
      <c r="H8" s="11" t="s">
        <v>101</v>
      </c>
      <c r="I8" s="11" t="s">
        <v>102</v>
      </c>
      <c r="J8" s="11" t="s">
        <v>103</v>
      </c>
      <c r="K8" s="11" t="s">
        <v>104</v>
      </c>
      <c r="L8" s="11" t="s">
        <v>105</v>
      </c>
      <c r="M8" s="11" t="s">
        <v>100</v>
      </c>
      <c r="N8" s="11" t="s">
        <v>96</v>
      </c>
      <c r="O8" s="11" t="s">
        <v>106</v>
      </c>
      <c r="P8" s="11" t="s">
        <v>95</v>
      </c>
      <c r="Q8" s="11" t="s">
        <v>107</v>
      </c>
      <c r="R8" s="11" t="s">
        <v>100</v>
      </c>
      <c r="S8" s="11" t="s">
        <v>105</v>
      </c>
      <c r="T8" s="11" t="s">
        <v>108</v>
      </c>
      <c r="U8" s="11" t="s">
        <v>109</v>
      </c>
      <c r="V8" s="11" t="s">
        <v>108</v>
      </c>
      <c r="W8" s="11" t="s">
        <v>110</v>
      </c>
      <c r="X8" s="11" t="s">
        <v>111</v>
      </c>
      <c r="Y8" s="11" t="s">
        <v>112</v>
      </c>
      <c r="Z8" s="11" t="s">
        <v>97</v>
      </c>
      <c r="AA8" s="11" t="s">
        <v>108</v>
      </c>
      <c r="AB8" s="11" t="s">
        <v>113</v>
      </c>
      <c r="AC8" s="11" t="s">
        <v>111</v>
      </c>
      <c r="AD8" s="11" t="s">
        <v>114</v>
      </c>
      <c r="AE8" s="12" t="s">
        <v>99</v>
      </c>
      <c r="AF8" s="12" t="s">
        <v>115</v>
      </c>
      <c r="AG8" s="12" t="s">
        <v>115</v>
      </c>
      <c r="AH8" s="12" t="s">
        <v>115</v>
      </c>
      <c r="AI8" s="12" t="s">
        <v>106</v>
      </c>
      <c r="AJ8" s="12" t="s">
        <v>116</v>
      </c>
      <c r="AK8" s="13" t="s">
        <v>117</v>
      </c>
    </row>
    <row r="9" spans="1:41">
      <c r="A9" s="27" t="s">
        <v>118</v>
      </c>
      <c r="B9" s="11" t="s">
        <v>119</v>
      </c>
      <c r="C9" s="11" t="s">
        <v>120</v>
      </c>
      <c r="D9" s="11" t="s">
        <v>121</v>
      </c>
      <c r="E9" s="11" t="s">
        <v>122</v>
      </c>
      <c r="F9" s="11" t="s">
        <v>123</v>
      </c>
      <c r="G9" s="11" t="s">
        <v>122</v>
      </c>
      <c r="H9" s="11" t="s">
        <v>121</v>
      </c>
      <c r="I9" s="11" t="s">
        <v>120</v>
      </c>
      <c r="J9" s="11" t="s">
        <v>122</v>
      </c>
      <c r="K9" s="11" t="s">
        <v>124</v>
      </c>
      <c r="L9" s="11" t="s">
        <v>121</v>
      </c>
      <c r="M9" s="11" t="s">
        <v>120</v>
      </c>
      <c r="N9" s="11" t="s">
        <v>124</v>
      </c>
      <c r="O9" s="11" t="s">
        <v>125</v>
      </c>
      <c r="P9" s="11" t="s">
        <v>122</v>
      </c>
      <c r="Q9" s="11" t="s">
        <v>120</v>
      </c>
      <c r="R9" s="11" t="s">
        <v>121</v>
      </c>
      <c r="S9" s="11" t="s">
        <v>119</v>
      </c>
      <c r="T9" s="11" t="s">
        <v>102</v>
      </c>
      <c r="U9" s="11" t="s">
        <v>122</v>
      </c>
      <c r="V9" s="11" t="s">
        <v>126</v>
      </c>
      <c r="W9" s="11" t="s">
        <v>121</v>
      </c>
      <c r="X9" s="11" t="s">
        <v>122</v>
      </c>
      <c r="Y9" s="11">
        <v>100</v>
      </c>
      <c r="Z9" s="11" t="s">
        <v>121</v>
      </c>
      <c r="AA9" s="11" t="s">
        <v>121</v>
      </c>
      <c r="AB9" s="11" t="s">
        <v>122</v>
      </c>
      <c r="AC9" s="11" t="s">
        <v>122</v>
      </c>
      <c r="AD9" s="11" t="s">
        <v>122</v>
      </c>
      <c r="AE9" s="12" t="s">
        <v>124</v>
      </c>
      <c r="AF9" s="12" t="s">
        <v>115</v>
      </c>
      <c r="AG9" s="12" t="s">
        <v>115</v>
      </c>
      <c r="AH9" s="12" t="s">
        <v>115</v>
      </c>
      <c r="AI9" s="12" t="s">
        <v>122</v>
      </c>
      <c r="AJ9" s="12" t="s">
        <v>102</v>
      </c>
      <c r="AK9" s="13" t="s">
        <v>122</v>
      </c>
    </row>
    <row r="10" spans="1:41" ht="130.5">
      <c r="A10" s="27" t="s">
        <v>127</v>
      </c>
      <c r="B10" s="11" t="s">
        <v>128</v>
      </c>
      <c r="C10" s="11" t="s">
        <v>128</v>
      </c>
      <c r="D10" s="11" t="s">
        <v>129</v>
      </c>
      <c r="E10" s="11" t="s">
        <v>130</v>
      </c>
      <c r="F10" s="11" t="s">
        <v>131</v>
      </c>
      <c r="G10" s="11" t="s">
        <v>132</v>
      </c>
      <c r="H10" s="11" t="s">
        <v>130</v>
      </c>
      <c r="I10" s="11" t="s">
        <v>128</v>
      </c>
      <c r="J10" s="11" t="s">
        <v>133</v>
      </c>
      <c r="K10" s="11" t="s">
        <v>130</v>
      </c>
      <c r="L10" s="11" t="s">
        <v>130</v>
      </c>
      <c r="M10" s="11" t="s">
        <v>133</v>
      </c>
      <c r="N10" s="11" t="s">
        <v>134</v>
      </c>
      <c r="O10" s="11" t="s">
        <v>135</v>
      </c>
      <c r="P10" s="11" t="s">
        <v>136</v>
      </c>
      <c r="Q10" s="11" t="s">
        <v>137</v>
      </c>
      <c r="R10" s="11" t="s">
        <v>135</v>
      </c>
      <c r="S10" s="11" t="s">
        <v>135</v>
      </c>
      <c r="T10" s="11" t="s">
        <v>138</v>
      </c>
      <c r="U10" s="11" t="s">
        <v>139</v>
      </c>
      <c r="V10" s="11" t="s">
        <v>135</v>
      </c>
      <c r="W10" s="11" t="s">
        <v>128</v>
      </c>
      <c r="X10" s="11" t="s">
        <v>140</v>
      </c>
      <c r="Y10" s="11" t="s">
        <v>135</v>
      </c>
      <c r="Z10" s="11" t="s">
        <v>141</v>
      </c>
      <c r="AA10" s="11" t="s">
        <v>128</v>
      </c>
      <c r="AB10" s="11" t="s">
        <v>141</v>
      </c>
      <c r="AC10" s="11" t="s">
        <v>142</v>
      </c>
      <c r="AD10" s="11" t="s">
        <v>143</v>
      </c>
      <c r="AE10" s="11" t="s">
        <v>144</v>
      </c>
      <c r="AF10" s="11" t="s">
        <v>141</v>
      </c>
      <c r="AG10" s="11" t="s">
        <v>141</v>
      </c>
      <c r="AH10" s="11" t="s">
        <v>141</v>
      </c>
      <c r="AI10" s="11" t="s">
        <v>141</v>
      </c>
      <c r="AJ10" s="11" t="s">
        <v>141</v>
      </c>
      <c r="AK10" s="13" t="s">
        <v>135</v>
      </c>
    </row>
    <row r="11" spans="1:41">
      <c r="A11" s="27" t="s">
        <v>145</v>
      </c>
      <c r="B11" s="11">
        <v>3900</v>
      </c>
      <c r="C11" s="11">
        <v>5000</v>
      </c>
      <c r="D11" s="11">
        <v>4350</v>
      </c>
      <c r="E11" s="11">
        <v>2800</v>
      </c>
      <c r="F11" s="11">
        <v>1900</v>
      </c>
      <c r="G11" s="11">
        <v>2850</v>
      </c>
      <c r="H11" s="11">
        <v>2100</v>
      </c>
      <c r="I11" s="11">
        <v>1730</v>
      </c>
      <c r="J11" s="31">
        <v>2100</v>
      </c>
      <c r="K11" s="11">
        <v>2200</v>
      </c>
      <c r="L11" s="11">
        <v>1700</v>
      </c>
      <c r="M11" s="11">
        <v>2300</v>
      </c>
      <c r="N11" s="11">
        <v>1800</v>
      </c>
      <c r="O11" s="11">
        <v>2600</v>
      </c>
      <c r="P11" s="11">
        <v>2500</v>
      </c>
      <c r="Q11" s="11">
        <v>2780</v>
      </c>
      <c r="R11" s="11">
        <v>1500</v>
      </c>
      <c r="S11" s="11">
        <v>2500</v>
      </c>
      <c r="T11" s="11">
        <v>1250</v>
      </c>
      <c r="U11" s="11">
        <v>1950</v>
      </c>
      <c r="V11" s="11">
        <v>1600</v>
      </c>
      <c r="W11" s="11">
        <v>2200</v>
      </c>
      <c r="X11" s="11">
        <v>1600</v>
      </c>
      <c r="Y11" s="11">
        <v>1300</v>
      </c>
      <c r="Z11" s="11">
        <v>2000</v>
      </c>
      <c r="AA11" s="11">
        <v>1700</v>
      </c>
      <c r="AB11" s="11">
        <v>1900</v>
      </c>
      <c r="AC11" s="11">
        <v>1400</v>
      </c>
      <c r="AD11" s="11">
        <v>1590</v>
      </c>
      <c r="AE11" s="11">
        <v>1800</v>
      </c>
      <c r="AF11" s="16">
        <v>1000</v>
      </c>
      <c r="AG11" s="11">
        <v>1050</v>
      </c>
      <c r="AH11" s="11">
        <v>1050</v>
      </c>
      <c r="AI11" s="12">
        <v>1600</v>
      </c>
      <c r="AJ11" s="12">
        <v>1600</v>
      </c>
      <c r="AK11" s="13">
        <v>1200</v>
      </c>
    </row>
    <row r="12" spans="1:41" ht="29.1">
      <c r="A12" s="27" t="s">
        <v>146</v>
      </c>
      <c r="B12" s="11" t="s">
        <v>147</v>
      </c>
      <c r="C12" s="11" t="s">
        <v>148</v>
      </c>
      <c r="D12" s="11" t="s">
        <v>115</v>
      </c>
      <c r="E12" s="11">
        <v>700</v>
      </c>
      <c r="F12" s="11">
        <v>720</v>
      </c>
      <c r="G12" s="11">
        <v>570</v>
      </c>
      <c r="H12" s="11">
        <v>350</v>
      </c>
      <c r="I12" s="11">
        <v>550</v>
      </c>
      <c r="J12" s="11">
        <v>670</v>
      </c>
      <c r="K12" s="11">
        <v>200</v>
      </c>
      <c r="L12" s="11">
        <v>450</v>
      </c>
      <c r="M12" s="11">
        <v>450</v>
      </c>
      <c r="N12" s="11">
        <v>550</v>
      </c>
      <c r="O12" s="11">
        <v>550</v>
      </c>
      <c r="P12" s="11">
        <v>600</v>
      </c>
      <c r="Q12" s="11">
        <v>500</v>
      </c>
      <c r="R12" s="11">
        <v>490</v>
      </c>
      <c r="S12" s="11">
        <v>600</v>
      </c>
      <c r="T12" s="11">
        <v>450</v>
      </c>
      <c r="U12" s="11">
        <v>350</v>
      </c>
      <c r="V12" s="11">
        <v>530</v>
      </c>
      <c r="W12" s="11" t="s">
        <v>149</v>
      </c>
      <c r="X12" s="11">
        <f>400+100+30</f>
        <v>530</v>
      </c>
      <c r="Y12" s="11">
        <v>650</v>
      </c>
      <c r="Z12" s="11">
        <v>600</v>
      </c>
      <c r="AA12" s="11">
        <f>650+120</f>
        <v>770</v>
      </c>
      <c r="AB12" s="11">
        <v>720</v>
      </c>
      <c r="AC12" s="11">
        <v>400</v>
      </c>
      <c r="AD12" s="11">
        <v>570</v>
      </c>
      <c r="AE12" s="11">
        <v>450</v>
      </c>
      <c r="AF12" s="16">
        <v>500</v>
      </c>
      <c r="AG12" s="11">
        <v>600</v>
      </c>
      <c r="AH12" s="11">
        <v>600</v>
      </c>
      <c r="AI12" s="12">
        <v>400</v>
      </c>
      <c r="AJ12" s="12">
        <v>500</v>
      </c>
      <c r="AK12" s="13">
        <v>650</v>
      </c>
    </row>
    <row r="13" spans="1:41" ht="29.1">
      <c r="A13" s="28" t="s">
        <v>150</v>
      </c>
      <c r="B13" s="15" t="s">
        <v>151</v>
      </c>
      <c r="C13" s="15" t="s">
        <v>152</v>
      </c>
      <c r="D13" s="15" t="s">
        <v>115</v>
      </c>
      <c r="E13" s="15" t="s">
        <v>153</v>
      </c>
      <c r="F13" s="15" t="s">
        <v>153</v>
      </c>
      <c r="G13" s="15" t="s">
        <v>153</v>
      </c>
      <c r="H13" s="15" t="s">
        <v>153</v>
      </c>
      <c r="I13" s="15" t="s">
        <v>136</v>
      </c>
      <c r="J13" s="15" t="s">
        <v>136</v>
      </c>
      <c r="K13" s="15" t="s">
        <v>153</v>
      </c>
      <c r="L13" s="15" t="s">
        <v>136</v>
      </c>
      <c r="M13" s="15" t="s">
        <v>136</v>
      </c>
      <c r="N13" s="15" t="s">
        <v>136</v>
      </c>
      <c r="O13" s="15" t="s">
        <v>152</v>
      </c>
      <c r="P13" s="15" t="s">
        <v>153</v>
      </c>
      <c r="Q13" s="15" t="s">
        <v>153</v>
      </c>
      <c r="R13" s="15" t="s">
        <v>153</v>
      </c>
      <c r="S13" s="15" t="s">
        <v>136</v>
      </c>
      <c r="T13" s="15" t="s">
        <v>153</v>
      </c>
      <c r="U13" s="15" t="s">
        <v>154</v>
      </c>
      <c r="V13" s="15" t="s">
        <v>153</v>
      </c>
      <c r="W13" s="15" t="s">
        <v>136</v>
      </c>
      <c r="X13" s="15" t="s">
        <v>153</v>
      </c>
      <c r="Y13" s="15" t="s">
        <v>136</v>
      </c>
      <c r="Z13" s="15" t="s">
        <v>136</v>
      </c>
      <c r="AA13" s="15" t="s">
        <v>155</v>
      </c>
      <c r="AB13" s="15" t="s">
        <v>136</v>
      </c>
      <c r="AC13" s="15" t="s">
        <v>136</v>
      </c>
      <c r="AD13" s="15" t="s">
        <v>115</v>
      </c>
      <c r="AE13" s="15" t="s">
        <v>152</v>
      </c>
      <c r="AF13" s="16" t="s">
        <v>152</v>
      </c>
      <c r="AG13" s="16" t="s">
        <v>153</v>
      </c>
      <c r="AH13" s="16" t="s">
        <v>152</v>
      </c>
      <c r="AI13" s="16" t="s">
        <v>152</v>
      </c>
      <c r="AJ13" s="16" t="s">
        <v>153</v>
      </c>
      <c r="AK13" s="17" t="s">
        <v>136</v>
      </c>
    </row>
    <row r="14" spans="1:41" ht="29.1">
      <c r="A14" s="28" t="s">
        <v>156</v>
      </c>
      <c r="B14" s="15" t="s">
        <v>152</v>
      </c>
      <c r="C14" s="15" t="s">
        <v>152</v>
      </c>
      <c r="D14" s="15" t="s">
        <v>115</v>
      </c>
      <c r="E14" s="15" t="s">
        <v>153</v>
      </c>
      <c r="F14" s="15" t="s">
        <v>153</v>
      </c>
      <c r="G14" s="15" t="s">
        <v>152</v>
      </c>
      <c r="H14" s="15" t="s">
        <v>152</v>
      </c>
      <c r="I14" s="15" t="s">
        <v>152</v>
      </c>
      <c r="J14" s="15" t="s">
        <v>152</v>
      </c>
      <c r="K14" s="15" t="s">
        <v>157</v>
      </c>
      <c r="L14" s="15" t="s">
        <v>152</v>
      </c>
      <c r="M14" s="15" t="s">
        <v>152</v>
      </c>
      <c r="N14" s="15" t="s">
        <v>152</v>
      </c>
      <c r="O14" s="15" t="s">
        <v>152</v>
      </c>
      <c r="P14" s="15" t="s">
        <v>158</v>
      </c>
      <c r="Q14" s="15" t="s">
        <v>136</v>
      </c>
      <c r="R14" s="15" t="s">
        <v>136</v>
      </c>
      <c r="S14" s="15" t="s">
        <v>152</v>
      </c>
      <c r="T14" s="15" t="s">
        <v>152</v>
      </c>
      <c r="U14" s="15" t="s">
        <v>152</v>
      </c>
      <c r="V14" s="15" t="s">
        <v>136</v>
      </c>
      <c r="W14" s="15" t="s">
        <v>159</v>
      </c>
      <c r="X14" s="15" t="s">
        <v>153</v>
      </c>
      <c r="Y14" s="15" t="s">
        <v>136</v>
      </c>
      <c r="Z14" s="15" t="s">
        <v>152</v>
      </c>
      <c r="AA14" s="15" t="s">
        <v>160</v>
      </c>
      <c r="AB14" s="16" t="s">
        <v>161</v>
      </c>
      <c r="AC14" s="15" t="s">
        <v>152</v>
      </c>
      <c r="AD14" s="33" t="s">
        <v>115</v>
      </c>
      <c r="AE14" s="15" t="s">
        <v>152</v>
      </c>
      <c r="AF14" s="16" t="s">
        <v>152</v>
      </c>
      <c r="AG14" s="16" t="s">
        <v>152</v>
      </c>
      <c r="AH14" s="16" t="s">
        <v>152</v>
      </c>
      <c r="AI14" s="16" t="s">
        <v>162</v>
      </c>
      <c r="AJ14" s="16" t="s">
        <v>161</v>
      </c>
      <c r="AK14" s="17" t="s">
        <v>136</v>
      </c>
    </row>
    <row r="15" spans="1:41" ht="29.45" thickBot="1">
      <c r="A15" s="29" t="s">
        <v>163</v>
      </c>
      <c r="B15" s="18" t="s">
        <v>115</v>
      </c>
      <c r="C15" s="18" t="s">
        <v>164</v>
      </c>
      <c r="D15" s="18" t="s">
        <v>115</v>
      </c>
      <c r="E15" s="18" t="s">
        <v>115</v>
      </c>
      <c r="F15" s="18" t="s">
        <v>115</v>
      </c>
      <c r="G15" s="18" t="s">
        <v>115</v>
      </c>
      <c r="H15" s="18" t="s">
        <v>115</v>
      </c>
      <c r="I15" s="18" t="s">
        <v>115</v>
      </c>
      <c r="J15" s="18" t="s">
        <v>115</v>
      </c>
      <c r="K15" s="18" t="s">
        <v>115</v>
      </c>
      <c r="L15" s="18" t="s">
        <v>115</v>
      </c>
      <c r="M15" s="18" t="s">
        <v>115</v>
      </c>
      <c r="N15" s="18" t="s">
        <v>115</v>
      </c>
      <c r="O15" s="18" t="s">
        <v>115</v>
      </c>
      <c r="P15" s="18" t="s">
        <v>115</v>
      </c>
      <c r="Q15" s="18" t="s">
        <v>115</v>
      </c>
      <c r="R15" s="18" t="s">
        <v>115</v>
      </c>
      <c r="S15" s="18" t="s">
        <v>115</v>
      </c>
      <c r="T15" s="18" t="s">
        <v>115</v>
      </c>
      <c r="U15" s="18" t="s">
        <v>115</v>
      </c>
      <c r="V15" s="18" t="s">
        <v>115</v>
      </c>
      <c r="W15" s="18" t="s">
        <v>115</v>
      </c>
      <c r="X15" s="18" t="s">
        <v>115</v>
      </c>
      <c r="Y15" s="18" t="s">
        <v>115</v>
      </c>
      <c r="Z15" s="18" t="s">
        <v>115</v>
      </c>
      <c r="AA15" s="18" t="s">
        <v>115</v>
      </c>
      <c r="AB15" s="18"/>
      <c r="AC15" s="18" t="s">
        <v>115</v>
      </c>
      <c r="AD15" s="18" t="s">
        <v>115</v>
      </c>
      <c r="AE15" s="23" t="s">
        <v>115</v>
      </c>
      <c r="AF15" s="23" t="s">
        <v>115</v>
      </c>
      <c r="AG15" s="23" t="s">
        <v>115</v>
      </c>
      <c r="AH15" s="23" t="s">
        <v>115</v>
      </c>
      <c r="AI15" s="19" t="s">
        <v>115</v>
      </c>
      <c r="AJ15" s="19" t="s">
        <v>115</v>
      </c>
      <c r="AK15" s="20" t="s">
        <v>115</v>
      </c>
      <c r="AO15" s="24" t="s">
        <v>165</v>
      </c>
    </row>
    <row r="16" spans="1:41" ht="15" thickBot="1">
      <c r="AK16" s="34"/>
    </row>
    <row r="17" spans="1:37">
      <c r="A17" s="25"/>
      <c r="B17" s="8" t="s">
        <v>42</v>
      </c>
      <c r="C17" s="8" t="s">
        <v>42</v>
      </c>
      <c r="D17" s="8" t="s">
        <v>42</v>
      </c>
      <c r="E17" s="8" t="s">
        <v>43</v>
      </c>
      <c r="F17" s="8" t="s">
        <v>43</v>
      </c>
      <c r="G17" s="8" t="s">
        <v>43</v>
      </c>
      <c r="H17" s="8" t="s">
        <v>44</v>
      </c>
      <c r="I17" s="8" t="s">
        <v>44</v>
      </c>
      <c r="J17" s="8" t="s">
        <v>44</v>
      </c>
      <c r="K17" s="8" t="s">
        <v>45</v>
      </c>
      <c r="L17" s="8" t="s">
        <v>45</v>
      </c>
      <c r="M17" s="8" t="s">
        <v>45</v>
      </c>
      <c r="N17" s="8" t="s">
        <v>46</v>
      </c>
      <c r="O17" s="8" t="s">
        <v>46</v>
      </c>
      <c r="P17" s="8" t="s">
        <v>46</v>
      </c>
      <c r="Q17" s="8" t="s">
        <v>47</v>
      </c>
      <c r="R17" s="8" t="s">
        <v>47</v>
      </c>
      <c r="S17" s="8" t="s">
        <v>47</v>
      </c>
      <c r="T17" s="8" t="s">
        <v>48</v>
      </c>
      <c r="U17" s="8" t="s">
        <v>48</v>
      </c>
      <c r="V17" s="8" t="s">
        <v>48</v>
      </c>
      <c r="W17" s="8" t="s">
        <v>49</v>
      </c>
      <c r="X17" s="8" t="s">
        <v>49</v>
      </c>
      <c r="Y17" s="8" t="s">
        <v>49</v>
      </c>
      <c r="Z17" s="8" t="s">
        <v>50</v>
      </c>
      <c r="AA17" s="8" t="s">
        <v>50</v>
      </c>
      <c r="AB17" s="8" t="s">
        <v>50</v>
      </c>
      <c r="AC17" s="8" t="s">
        <v>51</v>
      </c>
      <c r="AD17" s="8" t="s">
        <v>51</v>
      </c>
      <c r="AE17" s="8" t="s">
        <v>51</v>
      </c>
      <c r="AF17" s="8" t="s">
        <v>52</v>
      </c>
      <c r="AG17" s="8" t="s">
        <v>52</v>
      </c>
      <c r="AH17" s="8" t="s">
        <v>166</v>
      </c>
      <c r="AI17" s="9" t="s">
        <v>53</v>
      </c>
      <c r="AJ17" s="9" t="s">
        <v>53</v>
      </c>
      <c r="AK17" s="9" t="s">
        <v>53</v>
      </c>
    </row>
    <row r="18" spans="1:37">
      <c r="A18" s="26" t="str">
        <f>'Unit Definition'!A16</f>
        <v>2 Bedroom Apartment or House</v>
      </c>
      <c r="B18" s="10"/>
      <c r="C18" s="10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</row>
    <row r="19" spans="1:37">
      <c r="A19" s="27" t="s">
        <v>54</v>
      </c>
      <c r="B19" s="14" t="s">
        <v>57</v>
      </c>
      <c r="C19" s="14" t="s">
        <v>57</v>
      </c>
      <c r="D19" s="14" t="s">
        <v>56</v>
      </c>
      <c r="E19" s="14" t="s">
        <v>56</v>
      </c>
      <c r="F19" s="14" t="s">
        <v>56</v>
      </c>
      <c r="G19" s="30" t="s">
        <v>56</v>
      </c>
      <c r="H19" s="14" t="s">
        <v>56</v>
      </c>
      <c r="I19" s="14" t="s">
        <v>56</v>
      </c>
      <c r="J19" s="14" t="s">
        <v>57</v>
      </c>
      <c r="K19" s="14" t="s">
        <v>56</v>
      </c>
      <c r="L19" s="14" t="s">
        <v>56</v>
      </c>
      <c r="M19" s="14" t="s">
        <v>56</v>
      </c>
      <c r="N19" s="14" t="s">
        <v>57</v>
      </c>
      <c r="O19" s="14" t="s">
        <v>57</v>
      </c>
      <c r="P19" s="30" t="s">
        <v>55</v>
      </c>
      <c r="Q19" s="30" t="s">
        <v>56</v>
      </c>
      <c r="R19" s="14" t="s">
        <v>57</v>
      </c>
      <c r="S19" s="14" t="s">
        <v>57</v>
      </c>
      <c r="T19" s="12" t="s">
        <v>56</v>
      </c>
      <c r="U19" s="12" t="s">
        <v>56</v>
      </c>
      <c r="V19" s="12" t="s">
        <v>56</v>
      </c>
      <c r="W19" s="12" t="s">
        <v>56</v>
      </c>
      <c r="X19" s="12" t="s">
        <v>56</v>
      </c>
      <c r="Y19" s="12" t="s">
        <v>56</v>
      </c>
      <c r="Z19" s="12" t="s">
        <v>56</v>
      </c>
      <c r="AA19" s="12" t="s">
        <v>56</v>
      </c>
      <c r="AB19" s="12" t="s">
        <v>56</v>
      </c>
      <c r="AC19" s="12" t="s">
        <v>56</v>
      </c>
      <c r="AD19" s="12" t="s">
        <v>56</v>
      </c>
      <c r="AE19" s="12" t="s">
        <v>56</v>
      </c>
      <c r="AF19" s="12" t="s">
        <v>57</v>
      </c>
      <c r="AG19" s="12" t="s">
        <v>57</v>
      </c>
      <c r="AH19" s="12" t="s">
        <v>56</v>
      </c>
      <c r="AI19" s="12" t="s">
        <v>56</v>
      </c>
      <c r="AJ19" s="12" t="s">
        <v>56</v>
      </c>
      <c r="AK19" s="13" t="s">
        <v>56</v>
      </c>
    </row>
    <row r="20" spans="1:37" ht="116.1">
      <c r="A20" s="27" t="s">
        <v>58</v>
      </c>
      <c r="B20" s="14" t="s">
        <v>167</v>
      </c>
      <c r="C20" s="14" t="s">
        <v>168</v>
      </c>
      <c r="D20" s="14" t="s">
        <v>169</v>
      </c>
      <c r="E20" s="14" t="s">
        <v>170</v>
      </c>
      <c r="F20" s="14" t="s">
        <v>171</v>
      </c>
      <c r="G20" s="30" t="s">
        <v>172</v>
      </c>
      <c r="H20" s="14" t="s">
        <v>173</v>
      </c>
      <c r="I20" s="14" t="s">
        <v>174</v>
      </c>
      <c r="J20" s="14" t="s">
        <v>175</v>
      </c>
      <c r="K20" s="14" t="s">
        <v>176</v>
      </c>
      <c r="L20" s="14" t="s">
        <v>177</v>
      </c>
      <c r="M20" s="14" t="s">
        <v>178</v>
      </c>
      <c r="N20" s="30" t="s">
        <v>179</v>
      </c>
      <c r="O20" s="14" t="s">
        <v>180</v>
      </c>
      <c r="P20" s="11" t="s">
        <v>181</v>
      </c>
      <c r="Q20" s="11" t="s">
        <v>182</v>
      </c>
      <c r="R20" s="11" t="s">
        <v>183</v>
      </c>
      <c r="S20" s="14" t="s">
        <v>184</v>
      </c>
      <c r="T20" s="21" t="s">
        <v>185</v>
      </c>
      <c r="U20" s="21" t="s">
        <v>186</v>
      </c>
      <c r="V20" s="21" t="s">
        <v>187</v>
      </c>
      <c r="W20" s="21" t="s">
        <v>188</v>
      </c>
      <c r="X20" s="21" t="s">
        <v>189</v>
      </c>
      <c r="Y20" s="21" t="s">
        <v>190</v>
      </c>
      <c r="Z20" s="21" t="s">
        <v>191</v>
      </c>
      <c r="AA20" s="21" t="s">
        <v>192</v>
      </c>
      <c r="AB20" s="21" t="s">
        <v>193</v>
      </c>
      <c r="AC20" s="21" t="s">
        <v>194</v>
      </c>
      <c r="AD20" s="11" t="s">
        <v>195</v>
      </c>
      <c r="AE20" s="21" t="s">
        <v>196</v>
      </c>
      <c r="AF20" s="32" t="s">
        <v>197</v>
      </c>
      <c r="AG20" s="21" t="s">
        <v>198</v>
      </c>
      <c r="AH20" s="32" t="s">
        <v>199</v>
      </c>
      <c r="AI20" s="21" t="s">
        <v>200</v>
      </c>
      <c r="AJ20" s="21" t="s">
        <v>201</v>
      </c>
      <c r="AK20" s="37" t="s">
        <v>202</v>
      </c>
    </row>
    <row r="21" spans="1:37">
      <c r="A21" s="27" t="s">
        <v>94</v>
      </c>
      <c r="B21" s="11" t="s">
        <v>124</v>
      </c>
      <c r="C21" s="11" t="s">
        <v>124</v>
      </c>
      <c r="D21" s="11" t="s">
        <v>97</v>
      </c>
      <c r="E21" s="11" t="s">
        <v>111</v>
      </c>
      <c r="F21" s="11" t="s">
        <v>203</v>
      </c>
      <c r="G21" s="11" t="s">
        <v>99</v>
      </c>
      <c r="H21" s="11" t="s">
        <v>96</v>
      </c>
      <c r="I21" s="11" t="s">
        <v>102</v>
      </c>
      <c r="J21" s="11" t="s">
        <v>204</v>
      </c>
      <c r="K21" s="11" t="s">
        <v>205</v>
      </c>
      <c r="L21" s="11" t="s">
        <v>105</v>
      </c>
      <c r="M21" s="11" t="s">
        <v>206</v>
      </c>
      <c r="N21" s="11" t="s">
        <v>206</v>
      </c>
      <c r="O21" s="11" t="s">
        <v>206</v>
      </c>
      <c r="P21" s="11" t="s">
        <v>106</v>
      </c>
      <c r="Q21" s="11" t="s">
        <v>100</v>
      </c>
      <c r="R21" s="11" t="s">
        <v>99</v>
      </c>
      <c r="S21" s="11" t="s">
        <v>107</v>
      </c>
      <c r="T21" s="12" t="s">
        <v>119</v>
      </c>
      <c r="U21" s="12" t="s">
        <v>96</v>
      </c>
      <c r="V21" s="12" t="s">
        <v>96</v>
      </c>
      <c r="W21" s="12" t="s">
        <v>100</v>
      </c>
      <c r="X21" s="12" t="s">
        <v>106</v>
      </c>
      <c r="Y21" s="12" t="s">
        <v>111</v>
      </c>
      <c r="Z21" s="12" t="s">
        <v>116</v>
      </c>
      <c r="AA21" s="12" t="s">
        <v>109</v>
      </c>
      <c r="AB21" s="12" t="s">
        <v>207</v>
      </c>
      <c r="AC21" s="12" t="s">
        <v>100</v>
      </c>
      <c r="AD21" s="11" t="s">
        <v>206</v>
      </c>
      <c r="AE21" s="12" t="s">
        <v>98</v>
      </c>
      <c r="AF21" s="12" t="s">
        <v>115</v>
      </c>
      <c r="AG21" s="12" t="s">
        <v>115</v>
      </c>
      <c r="AH21" s="12" t="s">
        <v>115</v>
      </c>
      <c r="AI21" s="12" t="s">
        <v>115</v>
      </c>
      <c r="AJ21" s="12" t="s">
        <v>115</v>
      </c>
      <c r="AK21" s="13" t="s">
        <v>115</v>
      </c>
    </row>
    <row r="22" spans="1:37">
      <c r="A22" s="27" t="s">
        <v>118</v>
      </c>
      <c r="B22" s="11" t="s">
        <v>122</v>
      </c>
      <c r="C22" s="11" t="s">
        <v>122</v>
      </c>
      <c r="D22" s="11" t="s">
        <v>121</v>
      </c>
      <c r="E22" s="11" t="s">
        <v>121</v>
      </c>
      <c r="F22" s="11" t="s">
        <v>122</v>
      </c>
      <c r="G22" s="11" t="s">
        <v>120</v>
      </c>
      <c r="H22" s="11" t="s">
        <v>122</v>
      </c>
      <c r="I22" s="11" t="s">
        <v>121</v>
      </c>
      <c r="J22" s="11" t="s">
        <v>122</v>
      </c>
      <c r="K22" s="11" t="s">
        <v>122</v>
      </c>
      <c r="L22" s="11" t="s">
        <v>120</v>
      </c>
      <c r="M22" s="11" t="s">
        <v>95</v>
      </c>
      <c r="N22" s="11" t="s">
        <v>120</v>
      </c>
      <c r="O22" s="11" t="s">
        <v>119</v>
      </c>
      <c r="P22" s="11" t="s">
        <v>95</v>
      </c>
      <c r="Q22" s="11" t="s">
        <v>119</v>
      </c>
      <c r="R22" s="11" t="s">
        <v>121</v>
      </c>
      <c r="S22" s="11" t="s">
        <v>125</v>
      </c>
      <c r="T22" s="12" t="s">
        <v>208</v>
      </c>
      <c r="U22" s="12" t="s">
        <v>121</v>
      </c>
      <c r="V22" s="12" t="s">
        <v>122</v>
      </c>
      <c r="W22" s="12" t="s">
        <v>120</v>
      </c>
      <c r="X22" s="12" t="s">
        <v>120</v>
      </c>
      <c r="Y22" s="12" t="s">
        <v>121</v>
      </c>
      <c r="Z22" s="12" t="s">
        <v>209</v>
      </c>
      <c r="AA22" s="12" t="s">
        <v>119</v>
      </c>
      <c r="AB22" s="12" t="s">
        <v>122</v>
      </c>
      <c r="AC22" s="12" t="s">
        <v>208</v>
      </c>
      <c r="AD22" s="11" t="s">
        <v>120</v>
      </c>
      <c r="AE22" s="12" t="s">
        <v>122</v>
      </c>
      <c r="AF22" s="12" t="s">
        <v>115</v>
      </c>
      <c r="AG22" s="12" t="s">
        <v>115</v>
      </c>
      <c r="AH22" s="12" t="s">
        <v>115</v>
      </c>
      <c r="AI22" s="12" t="s">
        <v>115</v>
      </c>
      <c r="AJ22" s="12" t="s">
        <v>115</v>
      </c>
      <c r="AK22" s="13" t="s">
        <v>115</v>
      </c>
    </row>
    <row r="23" spans="1:37" ht="116.1">
      <c r="A23" s="27" t="s">
        <v>127</v>
      </c>
      <c r="B23" s="11" t="s">
        <v>210</v>
      </c>
      <c r="C23" s="11" t="s">
        <v>210</v>
      </c>
      <c r="D23" s="11" t="s">
        <v>211</v>
      </c>
      <c r="E23" s="11" t="s">
        <v>212</v>
      </c>
      <c r="F23" s="11" t="s">
        <v>210</v>
      </c>
      <c r="G23" s="11" t="s">
        <v>128</v>
      </c>
      <c r="H23" s="11" t="s">
        <v>128</v>
      </c>
      <c r="I23" s="11" t="s">
        <v>128</v>
      </c>
      <c r="J23" s="11" t="s">
        <v>210</v>
      </c>
      <c r="K23" s="11" t="s">
        <v>128</v>
      </c>
      <c r="L23" s="11" t="s">
        <v>130</v>
      </c>
      <c r="M23" s="11" t="s">
        <v>213</v>
      </c>
      <c r="N23" s="11" t="s">
        <v>214</v>
      </c>
      <c r="O23" s="11" t="s">
        <v>215</v>
      </c>
      <c r="P23" s="11" t="s">
        <v>135</v>
      </c>
      <c r="Q23" s="11" t="s">
        <v>135</v>
      </c>
      <c r="R23" s="11" t="s">
        <v>135</v>
      </c>
      <c r="S23" s="11" t="s">
        <v>135</v>
      </c>
      <c r="T23" s="11" t="s">
        <v>216</v>
      </c>
      <c r="U23" s="12" t="s">
        <v>217</v>
      </c>
      <c r="V23" s="11" t="s">
        <v>218</v>
      </c>
      <c r="W23" s="11" t="s">
        <v>135</v>
      </c>
      <c r="X23" s="12" t="s">
        <v>219</v>
      </c>
      <c r="Y23" s="11" t="s">
        <v>220</v>
      </c>
      <c r="Z23" s="11" t="s">
        <v>221</v>
      </c>
      <c r="AA23" s="11" t="s">
        <v>222</v>
      </c>
      <c r="AB23" s="12" t="s">
        <v>223</v>
      </c>
      <c r="AC23" s="11" t="s">
        <v>221</v>
      </c>
      <c r="AD23" s="11" t="s">
        <v>221</v>
      </c>
      <c r="AE23" s="11" t="s">
        <v>221</v>
      </c>
      <c r="AF23" s="11"/>
      <c r="AG23" s="12" t="s">
        <v>224</v>
      </c>
      <c r="AH23" s="12" t="s">
        <v>225</v>
      </c>
      <c r="AI23" s="12" t="s">
        <v>217</v>
      </c>
      <c r="AJ23" s="11" t="s">
        <v>226</v>
      </c>
      <c r="AK23" s="13" t="s">
        <v>227</v>
      </c>
    </row>
    <row r="24" spans="1:37">
      <c r="A24" s="27" t="s">
        <v>145</v>
      </c>
      <c r="B24" s="15">
        <v>5000</v>
      </c>
      <c r="C24" s="15">
        <v>4990</v>
      </c>
      <c r="D24" s="15">
        <v>7000</v>
      </c>
      <c r="E24" s="15">
        <v>5500</v>
      </c>
      <c r="F24" s="15">
        <v>3200</v>
      </c>
      <c r="G24" s="15">
        <v>5000</v>
      </c>
      <c r="H24" s="15">
        <v>4150</v>
      </c>
      <c r="I24" s="15">
        <v>2500</v>
      </c>
      <c r="J24" s="15">
        <v>2300</v>
      </c>
      <c r="K24" s="15">
        <v>3300</v>
      </c>
      <c r="L24" s="15">
        <v>2500</v>
      </c>
      <c r="M24" s="15">
        <v>2600</v>
      </c>
      <c r="N24" s="15">
        <v>3200</v>
      </c>
      <c r="O24" s="15">
        <v>2800</v>
      </c>
      <c r="P24" s="15">
        <v>2600</v>
      </c>
      <c r="Q24" s="15">
        <v>2400</v>
      </c>
      <c r="R24" s="15">
        <v>3500</v>
      </c>
      <c r="S24" s="15">
        <v>3000</v>
      </c>
      <c r="T24" s="16">
        <v>3000</v>
      </c>
      <c r="U24" s="16">
        <v>2900</v>
      </c>
      <c r="V24" s="16">
        <v>4500</v>
      </c>
      <c r="W24" s="16">
        <v>2200</v>
      </c>
      <c r="X24" s="16">
        <v>2400</v>
      </c>
      <c r="Y24" s="16">
        <v>2300</v>
      </c>
      <c r="Z24" s="16">
        <v>2500</v>
      </c>
      <c r="AA24" s="16">
        <v>1900</v>
      </c>
      <c r="AB24" s="16">
        <v>2400</v>
      </c>
      <c r="AC24" s="16">
        <v>2800</v>
      </c>
      <c r="AD24" s="11">
        <v>2500</v>
      </c>
      <c r="AE24" s="16">
        <v>1600</v>
      </c>
      <c r="AF24" s="16"/>
      <c r="AG24" s="16">
        <v>1300</v>
      </c>
      <c r="AH24" s="16" t="s">
        <v>115</v>
      </c>
      <c r="AI24" s="16">
        <v>2500</v>
      </c>
      <c r="AJ24" s="16">
        <v>1750</v>
      </c>
      <c r="AK24" s="13">
        <v>2500</v>
      </c>
    </row>
    <row r="25" spans="1:37" ht="29.1">
      <c r="A25" s="27" t="s">
        <v>146</v>
      </c>
      <c r="B25" s="15" t="s">
        <v>228</v>
      </c>
      <c r="C25" s="15" t="s">
        <v>229</v>
      </c>
      <c r="D25" s="15">
        <v>1000</v>
      </c>
      <c r="E25" s="15" t="s">
        <v>149</v>
      </c>
      <c r="F25" s="15" t="s">
        <v>230</v>
      </c>
      <c r="G25" s="15">
        <v>950</v>
      </c>
      <c r="H25" s="15">
        <v>60</v>
      </c>
      <c r="I25" s="15">
        <v>911</v>
      </c>
      <c r="J25" s="15">
        <v>1000</v>
      </c>
      <c r="K25" s="15">
        <v>750</v>
      </c>
      <c r="L25" s="15">
        <v>500</v>
      </c>
      <c r="M25" s="15">
        <v>600</v>
      </c>
      <c r="N25" s="15">
        <v>700</v>
      </c>
      <c r="O25" s="15">
        <v>550</v>
      </c>
      <c r="P25" s="15">
        <v>600</v>
      </c>
      <c r="Q25" s="15">
        <f>500+300</f>
        <v>800</v>
      </c>
      <c r="R25" s="15">
        <v>560</v>
      </c>
      <c r="S25" s="15">
        <v>600</v>
      </c>
      <c r="T25" s="16" t="s">
        <v>231</v>
      </c>
      <c r="U25" s="16">
        <v>500</v>
      </c>
      <c r="V25" s="16">
        <v>700</v>
      </c>
      <c r="W25" s="16">
        <v>600</v>
      </c>
      <c r="X25" s="16">
        <v>700</v>
      </c>
      <c r="Y25" s="16">
        <v>700</v>
      </c>
      <c r="Z25" s="16">
        <v>800</v>
      </c>
      <c r="AA25" s="16">
        <v>600</v>
      </c>
      <c r="AB25" s="16">
        <f>1100*1.23+120</f>
        <v>1473</v>
      </c>
      <c r="AC25" s="16">
        <f>340+500+100</f>
        <v>940</v>
      </c>
      <c r="AD25" s="11">
        <v>800</v>
      </c>
      <c r="AE25" s="16">
        <v>700</v>
      </c>
      <c r="AF25" s="16"/>
      <c r="AG25" s="16">
        <f>1300+250</f>
        <v>1550</v>
      </c>
      <c r="AH25" s="16" t="s">
        <v>115</v>
      </c>
      <c r="AI25" s="16">
        <v>750</v>
      </c>
      <c r="AJ25" s="16">
        <v>760</v>
      </c>
      <c r="AK25" s="13">
        <v>1200</v>
      </c>
    </row>
    <row r="26" spans="1:37" ht="57.95">
      <c r="A26" s="28" t="s">
        <v>150</v>
      </c>
      <c r="B26" s="15" t="s">
        <v>136</v>
      </c>
      <c r="C26" s="15" t="s">
        <v>153</v>
      </c>
      <c r="D26" s="15" t="s">
        <v>157</v>
      </c>
      <c r="E26" s="15" t="s">
        <v>136</v>
      </c>
      <c r="F26" s="15" t="s">
        <v>136</v>
      </c>
      <c r="G26" s="15" t="s">
        <v>136</v>
      </c>
      <c r="H26" s="15" t="s">
        <v>136</v>
      </c>
      <c r="I26" s="15" t="s">
        <v>153</v>
      </c>
      <c r="J26" s="15" t="s">
        <v>153</v>
      </c>
      <c r="K26" s="15" t="s">
        <v>136</v>
      </c>
      <c r="L26" s="15" t="s">
        <v>232</v>
      </c>
      <c r="M26" s="15" t="s">
        <v>153</v>
      </c>
      <c r="N26" s="15" t="s">
        <v>153</v>
      </c>
      <c r="O26" s="15" t="s">
        <v>233</v>
      </c>
      <c r="P26" s="15" t="s">
        <v>154</v>
      </c>
      <c r="Q26" s="15" t="s">
        <v>153</v>
      </c>
      <c r="R26" s="15" t="s">
        <v>136</v>
      </c>
      <c r="S26" s="15" t="s">
        <v>153</v>
      </c>
      <c r="T26" s="15" t="s">
        <v>153</v>
      </c>
      <c r="U26" s="15" t="s">
        <v>234</v>
      </c>
      <c r="V26" s="15" t="s">
        <v>153</v>
      </c>
      <c r="W26" s="15" t="s">
        <v>153</v>
      </c>
      <c r="X26" s="15" t="s">
        <v>153</v>
      </c>
      <c r="Y26" s="15" t="s">
        <v>153</v>
      </c>
      <c r="Z26" s="15" t="s">
        <v>153</v>
      </c>
      <c r="AA26" s="15" t="s">
        <v>153</v>
      </c>
      <c r="AB26" s="16" t="s">
        <v>115</v>
      </c>
      <c r="AC26" s="15" t="s">
        <v>153</v>
      </c>
      <c r="AD26" s="16" t="s">
        <v>153</v>
      </c>
      <c r="AE26" s="15" t="s">
        <v>153</v>
      </c>
      <c r="AF26" s="16"/>
      <c r="AG26" s="16" t="s">
        <v>152</v>
      </c>
      <c r="AH26" s="16" t="s">
        <v>115</v>
      </c>
      <c r="AI26" s="16" t="s">
        <v>153</v>
      </c>
      <c r="AJ26" s="16" t="s">
        <v>136</v>
      </c>
      <c r="AK26" s="13" t="s">
        <v>153</v>
      </c>
    </row>
    <row r="27" spans="1:37" ht="29.1">
      <c r="A27" s="28" t="s">
        <v>156</v>
      </c>
      <c r="B27" s="15" t="s">
        <v>235</v>
      </c>
      <c r="C27" s="15" t="s">
        <v>152</v>
      </c>
      <c r="D27" s="15" t="s">
        <v>157</v>
      </c>
      <c r="E27" s="15" t="s">
        <v>136</v>
      </c>
      <c r="F27" s="15" t="s">
        <v>152</v>
      </c>
      <c r="G27" s="15" t="s">
        <v>236</v>
      </c>
      <c r="H27" s="15" t="s">
        <v>152</v>
      </c>
      <c r="I27" s="15" t="s">
        <v>152</v>
      </c>
      <c r="J27" s="15" t="s">
        <v>157</v>
      </c>
      <c r="K27" s="15" t="s">
        <v>136</v>
      </c>
      <c r="L27" s="15" t="s">
        <v>152</v>
      </c>
      <c r="M27" s="15" t="s">
        <v>152</v>
      </c>
      <c r="N27" s="15" t="s">
        <v>136</v>
      </c>
      <c r="O27" s="15" t="s">
        <v>233</v>
      </c>
      <c r="P27" s="15" t="s">
        <v>237</v>
      </c>
      <c r="Q27" s="15" t="s">
        <v>136</v>
      </c>
      <c r="R27" s="15" t="s">
        <v>152</v>
      </c>
      <c r="S27" s="15" t="s">
        <v>136</v>
      </c>
      <c r="T27" s="15" t="s">
        <v>136</v>
      </c>
      <c r="U27" s="15" t="s">
        <v>152</v>
      </c>
      <c r="V27" s="15" t="s">
        <v>152</v>
      </c>
      <c r="W27" s="15" t="s">
        <v>152</v>
      </c>
      <c r="X27" s="15" t="s">
        <v>152</v>
      </c>
      <c r="Y27" s="15" t="s">
        <v>153</v>
      </c>
      <c r="Z27" s="15" t="s">
        <v>152</v>
      </c>
      <c r="AA27" s="15" t="s">
        <v>153</v>
      </c>
      <c r="AB27" s="16" t="s">
        <v>115</v>
      </c>
      <c r="AC27" s="15" t="s">
        <v>238</v>
      </c>
      <c r="AD27" s="16" t="s">
        <v>152</v>
      </c>
      <c r="AE27" s="15" t="s">
        <v>153</v>
      </c>
      <c r="AF27" s="16"/>
      <c r="AG27" s="16" t="s">
        <v>152</v>
      </c>
      <c r="AH27" s="16" t="s">
        <v>115</v>
      </c>
      <c r="AI27" s="16" t="s">
        <v>136</v>
      </c>
      <c r="AJ27" s="16" t="s">
        <v>161</v>
      </c>
      <c r="AK27" s="13" t="s">
        <v>136</v>
      </c>
    </row>
    <row r="28" spans="1:37" ht="15" thickBot="1">
      <c r="A28" s="29" t="s">
        <v>239</v>
      </c>
      <c r="B28" s="18" t="s">
        <v>115</v>
      </c>
      <c r="C28" s="18" t="s">
        <v>115</v>
      </c>
      <c r="D28" s="18" t="s">
        <v>115</v>
      </c>
      <c r="E28" s="22" t="s">
        <v>115</v>
      </c>
      <c r="F28" s="22" t="s">
        <v>115</v>
      </c>
      <c r="G28" s="22" t="s">
        <v>115</v>
      </c>
      <c r="H28" s="22" t="s">
        <v>115</v>
      </c>
      <c r="I28" s="22" t="s">
        <v>115</v>
      </c>
      <c r="J28" s="22" t="s">
        <v>115</v>
      </c>
      <c r="K28" s="22" t="s">
        <v>115</v>
      </c>
      <c r="L28" s="22" t="s">
        <v>115</v>
      </c>
      <c r="M28" s="22" t="s">
        <v>115</v>
      </c>
      <c r="N28" s="22" t="s">
        <v>115</v>
      </c>
      <c r="O28" s="22" t="s">
        <v>115</v>
      </c>
      <c r="P28" s="22" t="s">
        <v>115</v>
      </c>
      <c r="Q28" s="22" t="s">
        <v>115</v>
      </c>
      <c r="R28" s="22" t="s">
        <v>115</v>
      </c>
      <c r="S28" s="22" t="s">
        <v>115</v>
      </c>
      <c r="T28" s="22" t="s">
        <v>115</v>
      </c>
      <c r="U28" s="22" t="s">
        <v>115</v>
      </c>
      <c r="V28" s="22" t="s">
        <v>115</v>
      </c>
      <c r="W28" s="22" t="s">
        <v>115</v>
      </c>
      <c r="X28" s="22" t="s">
        <v>115</v>
      </c>
      <c r="Y28" s="23" t="s">
        <v>115</v>
      </c>
      <c r="Z28" s="22" t="s">
        <v>115</v>
      </c>
      <c r="AA28" s="23" t="s">
        <v>115</v>
      </c>
      <c r="AB28" s="23" t="s">
        <v>115</v>
      </c>
      <c r="AC28" s="23" t="s">
        <v>115</v>
      </c>
      <c r="AD28" s="23" t="s">
        <v>115</v>
      </c>
      <c r="AE28" s="23" t="s">
        <v>115</v>
      </c>
      <c r="AF28" s="23" t="s">
        <v>115</v>
      </c>
      <c r="AG28" s="23" t="s">
        <v>115</v>
      </c>
      <c r="AH28" s="23" t="s">
        <v>115</v>
      </c>
      <c r="AI28" s="23" t="s">
        <v>115</v>
      </c>
      <c r="AJ28" s="23" t="s">
        <v>115</v>
      </c>
      <c r="AK28" s="35" t="s">
        <v>115</v>
      </c>
    </row>
    <row r="29" spans="1:37" ht="15" thickBot="1">
      <c r="AK29" s="34"/>
    </row>
    <row r="30" spans="1:37">
      <c r="A30" s="25"/>
      <c r="B30" s="8" t="s">
        <v>42</v>
      </c>
      <c r="C30" s="8" t="s">
        <v>42</v>
      </c>
      <c r="D30" s="8" t="s">
        <v>42</v>
      </c>
      <c r="E30" s="8" t="s">
        <v>43</v>
      </c>
      <c r="F30" s="8" t="s">
        <v>43</v>
      </c>
      <c r="G30" s="8" t="s">
        <v>43</v>
      </c>
      <c r="H30" s="8" t="s">
        <v>44</v>
      </c>
      <c r="I30" s="8" t="s">
        <v>44</v>
      </c>
      <c r="J30" s="8" t="s">
        <v>44</v>
      </c>
      <c r="K30" s="8" t="s">
        <v>45</v>
      </c>
      <c r="L30" s="8" t="s">
        <v>45</v>
      </c>
      <c r="M30" s="8" t="s">
        <v>45</v>
      </c>
      <c r="N30" s="8" t="s">
        <v>46</v>
      </c>
      <c r="O30" s="8" t="s">
        <v>46</v>
      </c>
      <c r="P30" s="8" t="s">
        <v>46</v>
      </c>
      <c r="Q30" s="8" t="s">
        <v>47</v>
      </c>
      <c r="R30" s="8" t="s">
        <v>47</v>
      </c>
      <c r="S30" s="8" t="s">
        <v>47</v>
      </c>
      <c r="T30" s="8" t="s">
        <v>48</v>
      </c>
      <c r="U30" s="8" t="s">
        <v>48</v>
      </c>
      <c r="V30" s="8" t="s">
        <v>48</v>
      </c>
      <c r="W30" s="8" t="s">
        <v>49</v>
      </c>
      <c r="X30" s="8" t="s">
        <v>49</v>
      </c>
      <c r="Y30" s="8" t="s">
        <v>49</v>
      </c>
      <c r="Z30" s="8" t="s">
        <v>50</v>
      </c>
      <c r="AA30" s="8" t="s">
        <v>50</v>
      </c>
      <c r="AB30" s="8" t="s">
        <v>50</v>
      </c>
      <c r="AC30" s="8" t="s">
        <v>51</v>
      </c>
      <c r="AD30" s="8" t="s">
        <v>51</v>
      </c>
      <c r="AE30" s="8" t="s">
        <v>51</v>
      </c>
      <c r="AF30" s="8" t="s">
        <v>52</v>
      </c>
      <c r="AG30" s="8" t="s">
        <v>52</v>
      </c>
      <c r="AH30" s="8" t="s">
        <v>240</v>
      </c>
      <c r="AI30" s="9" t="s">
        <v>53</v>
      </c>
      <c r="AJ30" s="9" t="s">
        <v>241</v>
      </c>
      <c r="AK30" s="9" t="s">
        <v>242</v>
      </c>
    </row>
    <row r="31" spans="1:37">
      <c r="A31" s="26" t="str">
        <f>'Unit Definition'!A33</f>
        <v>3 Bedroom Apartment or House</v>
      </c>
      <c r="B31" s="10"/>
      <c r="C31" s="10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3"/>
    </row>
    <row r="32" spans="1:37">
      <c r="A32" s="27" t="s">
        <v>54</v>
      </c>
      <c r="B32" s="14" t="s">
        <v>57</v>
      </c>
      <c r="C32" s="14" t="s">
        <v>57</v>
      </c>
      <c r="D32" s="30" t="s">
        <v>56</v>
      </c>
      <c r="E32" s="14" t="s">
        <v>55</v>
      </c>
      <c r="F32" s="14" t="s">
        <v>55</v>
      </c>
      <c r="G32" s="14" t="s">
        <v>56</v>
      </c>
      <c r="H32" s="14" t="s">
        <v>56</v>
      </c>
      <c r="I32" s="14" t="s">
        <v>56</v>
      </c>
      <c r="J32" s="14" t="s">
        <v>56</v>
      </c>
      <c r="K32" s="14" t="s">
        <v>56</v>
      </c>
      <c r="L32" s="14" t="s">
        <v>56</v>
      </c>
      <c r="M32" s="14" t="s">
        <v>56</v>
      </c>
      <c r="N32" s="14" t="s">
        <v>57</v>
      </c>
      <c r="O32" s="14" t="s">
        <v>56</v>
      </c>
      <c r="P32" s="14" t="s">
        <v>57</v>
      </c>
      <c r="Q32" s="14" t="s">
        <v>56</v>
      </c>
      <c r="R32" s="14" t="s">
        <v>57</v>
      </c>
      <c r="S32" s="14" t="s">
        <v>57</v>
      </c>
      <c r="T32" s="12" t="s">
        <v>56</v>
      </c>
      <c r="U32" s="12" t="s">
        <v>56</v>
      </c>
      <c r="V32" s="12" t="s">
        <v>56</v>
      </c>
      <c r="W32" s="21" t="s">
        <v>57</v>
      </c>
      <c r="X32" s="12" t="s">
        <v>56</v>
      </c>
      <c r="Y32" s="12" t="s">
        <v>56</v>
      </c>
      <c r="Z32" s="12" t="s">
        <v>56</v>
      </c>
      <c r="AA32" s="12" t="s">
        <v>56</v>
      </c>
      <c r="AB32" s="12" t="s">
        <v>56</v>
      </c>
      <c r="AC32" s="12" t="s">
        <v>56</v>
      </c>
      <c r="AD32" s="12" t="s">
        <v>56</v>
      </c>
      <c r="AE32" s="12" t="s">
        <v>56</v>
      </c>
      <c r="AF32" s="12" t="s">
        <v>56</v>
      </c>
      <c r="AG32" s="12" t="s">
        <v>56</v>
      </c>
      <c r="AH32" s="12" t="s">
        <v>56</v>
      </c>
      <c r="AI32" s="12" t="s">
        <v>56</v>
      </c>
      <c r="AJ32" s="12" t="s">
        <v>56</v>
      </c>
      <c r="AK32" s="13" t="s">
        <v>56</v>
      </c>
    </row>
    <row r="33" spans="1:37" ht="101.45">
      <c r="A33" s="27" t="s">
        <v>58</v>
      </c>
      <c r="B33" s="14" t="s">
        <v>243</v>
      </c>
      <c r="C33" s="14" t="s">
        <v>244</v>
      </c>
      <c r="D33" s="30" t="s">
        <v>245</v>
      </c>
      <c r="E33" s="14" t="s">
        <v>246</v>
      </c>
      <c r="F33" s="14" t="s">
        <v>247</v>
      </c>
      <c r="G33" s="14" t="s">
        <v>248</v>
      </c>
      <c r="H33" s="11" t="s">
        <v>249</v>
      </c>
      <c r="I33" s="11" t="s">
        <v>250</v>
      </c>
      <c r="J33" s="11" t="s">
        <v>251</v>
      </c>
      <c r="K33" s="11" t="s">
        <v>252</v>
      </c>
      <c r="L33" s="11" t="s">
        <v>253</v>
      </c>
      <c r="M33" s="11" t="s">
        <v>254</v>
      </c>
      <c r="N33" s="11" t="s">
        <v>255</v>
      </c>
      <c r="O33" s="11" t="s">
        <v>256</v>
      </c>
      <c r="P33" s="11" t="s">
        <v>257</v>
      </c>
      <c r="Q33" s="30" t="s">
        <v>258</v>
      </c>
      <c r="R33" s="14" t="s">
        <v>259</v>
      </c>
      <c r="S33" s="14" t="s">
        <v>260</v>
      </c>
      <c r="T33" s="12" t="s">
        <v>261</v>
      </c>
      <c r="U33" s="21" t="s">
        <v>189</v>
      </c>
      <c r="V33" s="12" t="s">
        <v>262</v>
      </c>
      <c r="W33" s="12" t="s">
        <v>263</v>
      </c>
      <c r="X33" s="12" t="s">
        <v>264</v>
      </c>
      <c r="Y33" s="12" t="s">
        <v>265</v>
      </c>
      <c r="Z33" s="32" t="s">
        <v>266</v>
      </c>
      <c r="AA33" s="12" t="s">
        <v>267</v>
      </c>
      <c r="AB33" s="12" t="s">
        <v>268</v>
      </c>
      <c r="AC33" s="12" t="s">
        <v>269</v>
      </c>
      <c r="AD33" s="12" t="s">
        <v>270</v>
      </c>
      <c r="AE33" s="12" t="s">
        <v>271</v>
      </c>
      <c r="AF33" s="12" t="s">
        <v>272</v>
      </c>
      <c r="AG33" s="12" t="s">
        <v>273</v>
      </c>
      <c r="AH33" s="12" t="s">
        <v>274</v>
      </c>
      <c r="AI33" s="12" t="s">
        <v>275</v>
      </c>
      <c r="AJ33" s="32" t="s">
        <v>276</v>
      </c>
      <c r="AK33" s="36" t="s">
        <v>277</v>
      </c>
    </row>
    <row r="34" spans="1:37">
      <c r="A34" s="27" t="s">
        <v>94</v>
      </c>
      <c r="B34" s="11" t="s">
        <v>96</v>
      </c>
      <c r="C34" s="11" t="s">
        <v>97</v>
      </c>
      <c r="D34" s="11" t="s">
        <v>106</v>
      </c>
      <c r="E34" s="11" t="s">
        <v>99</v>
      </c>
      <c r="F34" s="11" t="s">
        <v>278</v>
      </c>
      <c r="G34" s="11" t="s">
        <v>100</v>
      </c>
      <c r="H34" s="11" t="s">
        <v>96</v>
      </c>
      <c r="I34" s="11" t="s">
        <v>102</v>
      </c>
      <c r="J34" s="11" t="s">
        <v>106</v>
      </c>
      <c r="K34" s="11" t="s">
        <v>100</v>
      </c>
      <c r="L34" s="11" t="s">
        <v>100</v>
      </c>
      <c r="M34" s="11" t="s">
        <v>110</v>
      </c>
      <c r="N34" s="11" t="s">
        <v>116</v>
      </c>
      <c r="O34" s="11" t="s">
        <v>114</v>
      </c>
      <c r="P34" s="11" t="s">
        <v>279</v>
      </c>
      <c r="Q34" s="11" t="s">
        <v>99</v>
      </c>
      <c r="R34" s="11" t="s">
        <v>107</v>
      </c>
      <c r="S34" s="11" t="s">
        <v>99</v>
      </c>
      <c r="T34" s="12" t="s">
        <v>96</v>
      </c>
      <c r="U34" s="12" t="s">
        <v>97</v>
      </c>
      <c r="V34" s="12" t="s">
        <v>106</v>
      </c>
      <c r="W34" s="12" t="s">
        <v>206</v>
      </c>
      <c r="X34" s="12" t="s">
        <v>100</v>
      </c>
      <c r="Y34" s="12" t="s">
        <v>105</v>
      </c>
      <c r="Z34" s="12" t="s">
        <v>280</v>
      </c>
      <c r="AA34" s="12" t="s">
        <v>206</v>
      </c>
      <c r="AB34" s="12" t="s">
        <v>106</v>
      </c>
      <c r="AC34" s="12" t="s">
        <v>281</v>
      </c>
      <c r="AD34" s="12" t="s">
        <v>100</v>
      </c>
      <c r="AE34" s="12" t="s">
        <v>105</v>
      </c>
      <c r="AF34" s="12" t="s">
        <v>115</v>
      </c>
      <c r="AG34" s="12" t="s">
        <v>115</v>
      </c>
      <c r="AH34" s="12" t="s">
        <v>115</v>
      </c>
      <c r="AI34" s="12" t="s">
        <v>115</v>
      </c>
      <c r="AJ34" s="12" t="s">
        <v>115</v>
      </c>
      <c r="AK34" s="13" t="s">
        <v>115</v>
      </c>
    </row>
    <row r="35" spans="1:37">
      <c r="A35" s="27" t="s">
        <v>118</v>
      </c>
      <c r="B35" s="11" t="s">
        <v>121</v>
      </c>
      <c r="C35" s="11" t="s">
        <v>122</v>
      </c>
      <c r="D35" s="11" t="s">
        <v>120</v>
      </c>
      <c r="E35" s="11" t="s">
        <v>122</v>
      </c>
      <c r="F35" s="11" t="s">
        <v>121</v>
      </c>
      <c r="G35" s="11" t="s">
        <v>124</v>
      </c>
      <c r="H35" s="11" t="s">
        <v>125</v>
      </c>
      <c r="I35" s="11" t="s">
        <v>121</v>
      </c>
      <c r="J35" s="11" t="s">
        <v>122</v>
      </c>
      <c r="K35" s="11" t="s">
        <v>119</v>
      </c>
      <c r="L35" s="11" t="s">
        <v>121</v>
      </c>
      <c r="M35" s="11" t="s">
        <v>121</v>
      </c>
      <c r="N35" s="11" t="s">
        <v>120</v>
      </c>
      <c r="O35" s="11" t="s">
        <v>120</v>
      </c>
      <c r="P35" s="11" t="s">
        <v>122</v>
      </c>
      <c r="Q35" s="11" t="s">
        <v>124</v>
      </c>
      <c r="R35" s="11" t="s">
        <v>120</v>
      </c>
      <c r="S35" s="11" t="s">
        <v>119</v>
      </c>
      <c r="T35" s="12" t="s">
        <v>102</v>
      </c>
      <c r="U35" s="12" t="s">
        <v>120</v>
      </c>
      <c r="V35" s="12" t="s">
        <v>119</v>
      </c>
      <c r="W35" s="12" t="s">
        <v>121</v>
      </c>
      <c r="X35" s="12" t="s">
        <v>121</v>
      </c>
      <c r="Y35" s="12" t="s">
        <v>122</v>
      </c>
      <c r="Z35" s="12" t="s">
        <v>121</v>
      </c>
      <c r="AA35" s="12" t="s">
        <v>102</v>
      </c>
      <c r="AB35" s="12" t="s">
        <v>122</v>
      </c>
      <c r="AC35" s="12" t="s">
        <v>102</v>
      </c>
      <c r="AD35" s="12" t="s">
        <v>121</v>
      </c>
      <c r="AE35" s="12" t="s">
        <v>120</v>
      </c>
      <c r="AF35" s="12" t="s">
        <v>115</v>
      </c>
      <c r="AG35" s="12" t="s">
        <v>115</v>
      </c>
      <c r="AH35" s="12" t="s">
        <v>115</v>
      </c>
      <c r="AI35" s="12" t="s">
        <v>115</v>
      </c>
      <c r="AJ35" s="12" t="s">
        <v>115</v>
      </c>
      <c r="AK35" s="13" t="s">
        <v>115</v>
      </c>
    </row>
    <row r="36" spans="1:37" ht="116.1">
      <c r="A36" s="27" t="s">
        <v>127</v>
      </c>
      <c r="B36" s="11" t="s">
        <v>128</v>
      </c>
      <c r="C36" s="11" t="s">
        <v>128</v>
      </c>
      <c r="D36" s="11" t="s">
        <v>210</v>
      </c>
      <c r="E36" s="11" t="s">
        <v>282</v>
      </c>
      <c r="F36" s="11" t="s">
        <v>283</v>
      </c>
      <c r="G36" s="11" t="s">
        <v>284</v>
      </c>
      <c r="H36" s="11" t="s">
        <v>285</v>
      </c>
      <c r="I36" s="11" t="s">
        <v>286</v>
      </c>
      <c r="J36" s="11" t="s">
        <v>210</v>
      </c>
      <c r="K36" s="11" t="s">
        <v>287</v>
      </c>
      <c r="L36" s="11" t="s">
        <v>128</v>
      </c>
      <c r="M36" s="11" t="s">
        <v>288</v>
      </c>
      <c r="N36" s="11" t="s">
        <v>289</v>
      </c>
      <c r="O36" s="11" t="s">
        <v>290</v>
      </c>
      <c r="P36" s="11" t="s">
        <v>291</v>
      </c>
      <c r="Q36" s="11" t="s">
        <v>292</v>
      </c>
      <c r="R36" s="11" t="s">
        <v>293</v>
      </c>
      <c r="S36" s="11" t="s">
        <v>294</v>
      </c>
      <c r="T36" s="11" t="s">
        <v>293</v>
      </c>
      <c r="U36" s="12" t="s">
        <v>219</v>
      </c>
      <c r="V36" s="11" t="s">
        <v>294</v>
      </c>
      <c r="W36" s="12" t="s">
        <v>295</v>
      </c>
      <c r="X36" s="11" t="s">
        <v>296</v>
      </c>
      <c r="Y36" s="11" t="s">
        <v>297</v>
      </c>
      <c r="Z36" s="11" t="s">
        <v>298</v>
      </c>
      <c r="AA36" s="11" t="s">
        <v>299</v>
      </c>
      <c r="AB36" s="11" t="s">
        <v>300</v>
      </c>
      <c r="AC36" s="11" t="s">
        <v>301</v>
      </c>
      <c r="AD36" s="11" t="s">
        <v>218</v>
      </c>
      <c r="AE36" s="11" t="s">
        <v>218</v>
      </c>
      <c r="AF36" s="11" t="s">
        <v>302</v>
      </c>
      <c r="AG36" s="11" t="s">
        <v>128</v>
      </c>
      <c r="AH36" s="11" t="s">
        <v>303</v>
      </c>
      <c r="AI36" s="11" t="s">
        <v>226</v>
      </c>
      <c r="AJ36" s="11" t="s">
        <v>304</v>
      </c>
      <c r="AK36" s="13" t="s">
        <v>226</v>
      </c>
    </row>
    <row r="37" spans="1:37" ht="29.1">
      <c r="A37" s="27" t="s">
        <v>145</v>
      </c>
      <c r="B37" s="11">
        <v>6500</v>
      </c>
      <c r="C37" s="11">
        <v>4800</v>
      </c>
      <c r="D37" s="11">
        <v>7450</v>
      </c>
      <c r="E37" s="11">
        <v>5400</v>
      </c>
      <c r="F37" s="11">
        <v>5500</v>
      </c>
      <c r="G37" s="11">
        <v>9800</v>
      </c>
      <c r="H37" s="11">
        <v>3100</v>
      </c>
      <c r="I37" s="11">
        <v>2100</v>
      </c>
      <c r="J37" s="11">
        <v>4000</v>
      </c>
      <c r="K37" s="11">
        <v>2740</v>
      </c>
      <c r="L37" s="11">
        <v>10000</v>
      </c>
      <c r="M37" s="11">
        <v>6400</v>
      </c>
      <c r="N37" s="11">
        <v>7500</v>
      </c>
      <c r="O37" s="11">
        <v>4000</v>
      </c>
      <c r="P37" s="11">
        <v>3500</v>
      </c>
      <c r="Q37" s="11">
        <v>4000</v>
      </c>
      <c r="R37" s="11">
        <v>4800</v>
      </c>
      <c r="S37" s="11">
        <v>3250</v>
      </c>
      <c r="T37" s="11">
        <v>3100</v>
      </c>
      <c r="U37" s="16">
        <v>2400</v>
      </c>
      <c r="V37" s="16">
        <v>3500</v>
      </c>
      <c r="W37" s="16">
        <v>3500</v>
      </c>
      <c r="X37" s="16">
        <v>4200</v>
      </c>
      <c r="Y37" s="16" t="s">
        <v>305</v>
      </c>
      <c r="Z37" s="16">
        <v>4900</v>
      </c>
      <c r="AA37" s="16">
        <v>3200</v>
      </c>
      <c r="AB37" s="16">
        <v>5000</v>
      </c>
      <c r="AC37" s="16">
        <v>2500</v>
      </c>
      <c r="AD37" s="16">
        <v>3600</v>
      </c>
      <c r="AE37" s="16">
        <v>5000</v>
      </c>
      <c r="AF37" s="16">
        <v>2550</v>
      </c>
      <c r="AG37" s="16">
        <v>3000</v>
      </c>
      <c r="AH37" s="16">
        <v>5500</v>
      </c>
      <c r="AI37" s="16">
        <v>3500</v>
      </c>
      <c r="AJ37" s="16">
        <v>2500</v>
      </c>
      <c r="AK37" s="13">
        <v>2000</v>
      </c>
    </row>
    <row r="38" spans="1:37" ht="57.95">
      <c r="A38" s="27" t="s">
        <v>146</v>
      </c>
      <c r="B38" s="11">
        <v>350</v>
      </c>
      <c r="C38" s="11">
        <v>300</v>
      </c>
      <c r="D38" s="11">
        <v>350</v>
      </c>
      <c r="E38" s="11">
        <v>1170</v>
      </c>
      <c r="F38" s="11">
        <v>900</v>
      </c>
      <c r="G38" s="11">
        <v>1000</v>
      </c>
      <c r="H38" s="11">
        <v>800</v>
      </c>
      <c r="I38" s="11">
        <v>420</v>
      </c>
      <c r="J38" s="11">
        <v>700</v>
      </c>
      <c r="K38" s="11">
        <v>750</v>
      </c>
      <c r="L38" s="11" t="s">
        <v>306</v>
      </c>
      <c r="M38" s="11" t="s">
        <v>306</v>
      </c>
      <c r="N38" s="11" t="s">
        <v>307</v>
      </c>
      <c r="O38" s="11" t="s">
        <v>307</v>
      </c>
      <c r="P38" s="11">
        <v>700</v>
      </c>
      <c r="Q38" s="11">
        <f>800+100+60</f>
        <v>960</v>
      </c>
      <c r="R38" s="11">
        <v>700</v>
      </c>
      <c r="S38" s="11">
        <v>750</v>
      </c>
      <c r="T38" s="12">
        <f>600+70+100</f>
        <v>770</v>
      </c>
      <c r="U38" s="16">
        <v>700</v>
      </c>
      <c r="V38" s="12">
        <v>1000</v>
      </c>
      <c r="W38" s="12">
        <v>700</v>
      </c>
      <c r="X38" s="12" t="s">
        <v>308</v>
      </c>
      <c r="Y38" s="12" t="s">
        <v>308</v>
      </c>
      <c r="Z38" s="12" t="s">
        <v>115</v>
      </c>
      <c r="AA38" s="16">
        <f>850+150</f>
        <v>1000</v>
      </c>
      <c r="AB38" s="16">
        <v>700</v>
      </c>
      <c r="AC38" s="16">
        <f>450+200</f>
        <v>650</v>
      </c>
      <c r="AD38" s="16">
        <f>300+200</f>
        <v>500</v>
      </c>
      <c r="AE38" s="16">
        <v>800</v>
      </c>
      <c r="AF38" s="12" t="s">
        <v>309</v>
      </c>
      <c r="AG38" s="12" t="s">
        <v>309</v>
      </c>
      <c r="AH38" s="12" t="s">
        <v>309</v>
      </c>
      <c r="AI38" s="12" t="s">
        <v>309</v>
      </c>
      <c r="AJ38" s="12" t="s">
        <v>308</v>
      </c>
      <c r="AK38" s="13">
        <v>500</v>
      </c>
    </row>
    <row r="39" spans="1:37">
      <c r="A39" s="28" t="s">
        <v>150</v>
      </c>
      <c r="B39" s="15" t="s">
        <v>136</v>
      </c>
      <c r="C39" s="15" t="s">
        <v>136</v>
      </c>
      <c r="D39" s="15" t="s">
        <v>136</v>
      </c>
      <c r="E39" s="15" t="s">
        <v>136</v>
      </c>
      <c r="F39" s="15" t="s">
        <v>153</v>
      </c>
      <c r="G39" s="15" t="s">
        <v>136</v>
      </c>
      <c r="H39" s="15" t="s">
        <v>136</v>
      </c>
      <c r="I39" s="15" t="s">
        <v>136</v>
      </c>
      <c r="J39" s="15" t="s">
        <v>153</v>
      </c>
      <c r="K39" s="15" t="s">
        <v>136</v>
      </c>
      <c r="L39" s="11" t="s">
        <v>153</v>
      </c>
      <c r="M39" s="15" t="s">
        <v>136</v>
      </c>
      <c r="N39" s="15" t="s">
        <v>153</v>
      </c>
      <c r="O39" s="15" t="s">
        <v>152</v>
      </c>
      <c r="P39" s="15" t="s">
        <v>136</v>
      </c>
      <c r="Q39" s="15" t="s">
        <v>136</v>
      </c>
      <c r="R39" s="15" t="s">
        <v>153</v>
      </c>
      <c r="S39" s="15" t="s">
        <v>153</v>
      </c>
      <c r="T39" s="15" t="s">
        <v>153</v>
      </c>
      <c r="U39" s="15" t="s">
        <v>153</v>
      </c>
      <c r="V39" s="16" t="s">
        <v>136</v>
      </c>
      <c r="W39" s="16" t="s">
        <v>136</v>
      </c>
      <c r="X39" s="16" t="s">
        <v>153</v>
      </c>
      <c r="Y39" s="16" t="s">
        <v>153</v>
      </c>
      <c r="Z39" s="16" t="s">
        <v>115</v>
      </c>
      <c r="AA39" s="16" t="s">
        <v>153</v>
      </c>
      <c r="AB39" s="16" t="s">
        <v>153</v>
      </c>
      <c r="AC39" s="16" t="s">
        <v>153</v>
      </c>
      <c r="AD39" s="16" t="s">
        <v>153</v>
      </c>
      <c r="AE39" s="16" t="s">
        <v>153</v>
      </c>
      <c r="AF39" s="16" t="s">
        <v>153</v>
      </c>
      <c r="AG39" s="16" t="s">
        <v>136</v>
      </c>
      <c r="AH39" s="16" t="s">
        <v>136</v>
      </c>
      <c r="AI39" s="16" t="s">
        <v>136</v>
      </c>
      <c r="AJ39" s="16" t="s">
        <v>152</v>
      </c>
      <c r="AK39" s="17" t="s">
        <v>136</v>
      </c>
    </row>
    <row r="40" spans="1:37" ht="29.1">
      <c r="A40" s="28" t="s">
        <v>156</v>
      </c>
      <c r="B40" s="15" t="s">
        <v>136</v>
      </c>
      <c r="C40" s="15" t="s">
        <v>136</v>
      </c>
      <c r="D40" s="15" t="s">
        <v>310</v>
      </c>
      <c r="E40" s="15" t="s">
        <v>233</v>
      </c>
      <c r="F40" s="15" t="s">
        <v>152</v>
      </c>
      <c r="G40" s="15" t="s">
        <v>136</v>
      </c>
      <c r="H40" s="15" t="s">
        <v>152</v>
      </c>
      <c r="I40" s="15" t="s">
        <v>233</v>
      </c>
      <c r="J40" s="15" t="s">
        <v>136</v>
      </c>
      <c r="K40" s="15" t="s">
        <v>152</v>
      </c>
      <c r="L40" s="15" t="s">
        <v>153</v>
      </c>
      <c r="M40" s="15" t="s">
        <v>136</v>
      </c>
      <c r="N40" s="15" t="s">
        <v>311</v>
      </c>
      <c r="O40" s="15" t="s">
        <v>152</v>
      </c>
      <c r="P40" s="15" t="s">
        <v>312</v>
      </c>
      <c r="Q40" s="15" t="s">
        <v>157</v>
      </c>
      <c r="R40" s="15" t="s">
        <v>136</v>
      </c>
      <c r="S40" s="15" t="s">
        <v>157</v>
      </c>
      <c r="T40" s="15" t="s">
        <v>313</v>
      </c>
      <c r="U40" s="15" t="s">
        <v>152</v>
      </c>
      <c r="V40" s="16" t="s">
        <v>136</v>
      </c>
      <c r="W40" s="15" t="s">
        <v>152</v>
      </c>
      <c r="X40" s="15" t="s">
        <v>152</v>
      </c>
      <c r="Y40" s="15" t="s">
        <v>152</v>
      </c>
      <c r="Z40" s="16" t="s">
        <v>115</v>
      </c>
      <c r="AA40" s="16" t="s">
        <v>153</v>
      </c>
      <c r="AB40" s="16" t="s">
        <v>153</v>
      </c>
      <c r="AC40" s="16" t="s">
        <v>152</v>
      </c>
      <c r="AD40" s="16" t="s">
        <v>152</v>
      </c>
      <c r="AE40" s="16" t="s">
        <v>153</v>
      </c>
      <c r="AF40" s="16" t="s">
        <v>314</v>
      </c>
      <c r="AG40" s="16" t="s">
        <v>136</v>
      </c>
      <c r="AH40" s="16" t="s">
        <v>136</v>
      </c>
      <c r="AI40" s="16" t="s">
        <v>136</v>
      </c>
      <c r="AJ40" s="16" t="s">
        <v>152</v>
      </c>
      <c r="AK40" s="17" t="s">
        <v>136</v>
      </c>
    </row>
    <row r="41" spans="1:37" ht="58.5" thickBot="1">
      <c r="A41" s="29" t="s">
        <v>239</v>
      </c>
      <c r="B41" s="18" t="s">
        <v>115</v>
      </c>
      <c r="C41" s="18" t="s">
        <v>115</v>
      </c>
      <c r="D41" s="18" t="s">
        <v>115</v>
      </c>
      <c r="E41" s="22" t="s">
        <v>115</v>
      </c>
      <c r="F41" s="22" t="s">
        <v>115</v>
      </c>
      <c r="G41" s="22" t="s">
        <v>115</v>
      </c>
      <c r="H41" s="22" t="s">
        <v>115</v>
      </c>
      <c r="I41" s="22" t="s">
        <v>115</v>
      </c>
      <c r="J41" s="22" t="s">
        <v>115</v>
      </c>
      <c r="K41" s="22" t="s">
        <v>115</v>
      </c>
      <c r="L41" s="22" t="s">
        <v>315</v>
      </c>
      <c r="M41" s="22" t="s">
        <v>316</v>
      </c>
      <c r="N41" s="22" t="s">
        <v>115</v>
      </c>
      <c r="O41" s="22" t="s">
        <v>317</v>
      </c>
      <c r="P41" s="22" t="s">
        <v>115</v>
      </c>
      <c r="Q41" s="22" t="s">
        <v>115</v>
      </c>
      <c r="R41" s="22" t="s">
        <v>115</v>
      </c>
      <c r="S41" s="22" t="s">
        <v>115</v>
      </c>
      <c r="T41" s="22" t="s">
        <v>115</v>
      </c>
      <c r="U41" s="22" t="s">
        <v>115</v>
      </c>
      <c r="V41" s="23" t="s">
        <v>115</v>
      </c>
      <c r="W41" s="22" t="s">
        <v>115</v>
      </c>
      <c r="X41" s="22" t="s">
        <v>115</v>
      </c>
      <c r="Y41" s="22" t="s">
        <v>115</v>
      </c>
      <c r="Z41" s="23" t="s">
        <v>115</v>
      </c>
      <c r="AA41" s="23" t="s">
        <v>115</v>
      </c>
      <c r="AB41" s="23" t="s">
        <v>115</v>
      </c>
      <c r="AC41" s="23" t="s">
        <v>115</v>
      </c>
      <c r="AD41" s="23" t="s">
        <v>115</v>
      </c>
      <c r="AE41" s="23" t="s">
        <v>115</v>
      </c>
      <c r="AF41" s="23" t="s">
        <v>115</v>
      </c>
      <c r="AG41" s="23" t="s">
        <v>318</v>
      </c>
      <c r="AH41" s="23" t="s">
        <v>115</v>
      </c>
      <c r="AI41" s="23" t="s">
        <v>115</v>
      </c>
      <c r="AJ41" s="23" t="s">
        <v>115</v>
      </c>
      <c r="AK41" s="35" t="s">
        <v>115</v>
      </c>
    </row>
  </sheetData>
  <mergeCells count="2">
    <mergeCell ref="A1:B1"/>
    <mergeCell ref="A2:E2"/>
  </mergeCells>
  <hyperlinks>
    <hyperlink ref="B7" r:id="rId1" xr:uid="{00000000-0004-0000-0100-000000000000}"/>
    <hyperlink ref="B6" r:id="rId2" xr:uid="{00000000-0004-0000-0100-000001000000}"/>
    <hyperlink ref="C6" r:id="rId3" xr:uid="{00000000-0004-0000-0100-000002000000}"/>
    <hyperlink ref="D6" r:id="rId4" xr:uid="{00000000-0004-0000-0100-000003000000}"/>
    <hyperlink ref="B20" r:id="rId5" xr:uid="{00000000-0004-0000-0100-000004000000}"/>
    <hyperlink ref="C20" r:id="rId6" xr:uid="{00000000-0004-0000-0100-000005000000}"/>
    <hyperlink ref="B33" r:id="rId7" xr:uid="{00000000-0004-0000-0100-000006000000}"/>
    <hyperlink ref="E33" r:id="rId8" xr:uid="{00000000-0004-0000-0100-000007000000}"/>
    <hyperlink ref="E32" r:id="rId9" xr:uid="{00000000-0004-0000-0100-000008000000}"/>
    <hyperlink ref="F33" r:id="rId10" xr:uid="{00000000-0004-0000-0100-000009000000}"/>
    <hyperlink ref="F32" r:id="rId11" xr:uid="{00000000-0004-0000-0100-00000A000000}"/>
    <hyperlink ref="E20" r:id="rId12" xr:uid="{00000000-0004-0000-0100-00000B000000}"/>
    <hyperlink ref="G33" r:id="rId13" xr:uid="{00000000-0004-0000-0100-00000C000000}"/>
    <hyperlink ref="B32" r:id="rId14" xr:uid="{00000000-0004-0000-0100-00000D000000}"/>
    <hyperlink ref="C32" r:id="rId15" xr:uid="{00000000-0004-0000-0100-00000E000000}"/>
    <hyperlink ref="G32" r:id="rId16" xr:uid="{00000000-0004-0000-0100-00000F000000}"/>
    <hyperlink ref="D19:F19" r:id="rId17" display="www.otodom.pl" xr:uid="{00000000-0004-0000-0100-000010000000}"/>
    <hyperlink ref="H19:I19" r:id="rId18" display="www.otodom.pl" xr:uid="{00000000-0004-0000-0100-000011000000}"/>
    <hyperlink ref="K19:M19" r:id="rId19" display="www.otodom.pl" xr:uid="{00000000-0004-0000-0100-000012000000}"/>
    <hyperlink ref="B19" r:id="rId20" xr:uid="{00000000-0004-0000-0100-000013000000}"/>
    <hyperlink ref="C19" r:id="rId21" xr:uid="{00000000-0004-0000-0100-000014000000}"/>
    <hyperlink ref="E6" r:id="rId22" xr:uid="{00000000-0004-0000-0100-000015000000}"/>
    <hyperlink ref="F6:M6" r:id="rId23" display="www.otodom.pl" xr:uid="{00000000-0004-0000-0100-000016000000}"/>
    <hyperlink ref="K32" r:id="rId24" xr:uid="{00000000-0004-0000-0100-000017000000}"/>
    <hyperlink ref="L32" r:id="rId25" xr:uid="{00000000-0004-0000-0100-000018000000}"/>
    <hyperlink ref="M32" r:id="rId26" xr:uid="{00000000-0004-0000-0100-000019000000}"/>
    <hyperlink ref="H32:I32" r:id="rId27" display="www.otodom.pl" xr:uid="{00000000-0004-0000-0100-00001A000000}"/>
    <hyperlink ref="J32" r:id="rId28" xr:uid="{00000000-0004-0000-0100-00001B000000}"/>
    <hyperlink ref="G19" r:id="rId29" xr:uid="{00000000-0004-0000-0100-00001C000000}"/>
    <hyperlink ref="N19" r:id="rId30" xr:uid="{00000000-0004-0000-0100-00001D000000}"/>
    <hyperlink ref="Q32" r:id="rId31" xr:uid="{00000000-0004-0000-0100-00001E000000}"/>
    <hyperlink ref="N32" r:id="rId32" xr:uid="{00000000-0004-0000-0100-00001F000000}"/>
    <hyperlink ref="S33" r:id="rId33" xr:uid="{00000000-0004-0000-0100-000020000000}"/>
    <hyperlink ref="R33" r:id="rId34" xr:uid="{00000000-0004-0000-0100-000021000000}"/>
    <hyperlink ref="P19" r:id="rId35" xr:uid="{00000000-0004-0000-0100-000022000000}"/>
    <hyperlink ref="O19" r:id="rId36" xr:uid="{00000000-0004-0000-0100-000023000000}"/>
    <hyperlink ref="R19" r:id="rId37" xr:uid="{00000000-0004-0000-0100-000024000000}"/>
    <hyperlink ref="S19" r:id="rId38" xr:uid="{00000000-0004-0000-0100-000025000000}"/>
    <hyperlink ref="P32" r:id="rId39" xr:uid="{00000000-0004-0000-0100-000026000000}"/>
    <hyperlink ref="R32" r:id="rId40" xr:uid="{00000000-0004-0000-0100-000027000000}"/>
    <hyperlink ref="S32" r:id="rId41" xr:uid="{00000000-0004-0000-0100-000028000000}"/>
    <hyperlink ref="O32" r:id="rId42" xr:uid="{00000000-0004-0000-0100-000029000000}"/>
    <hyperlink ref="S6" r:id="rId43" xr:uid="{00000000-0004-0000-0100-00002A000000}"/>
    <hyperlink ref="R6" r:id="rId44" xr:uid="{00000000-0004-0000-0100-00002B000000}"/>
    <hyperlink ref="Q6" r:id="rId45" xr:uid="{00000000-0004-0000-0100-00002C000000}"/>
    <hyperlink ref="P6" r:id="rId46" xr:uid="{00000000-0004-0000-0100-00002D000000}"/>
    <hyperlink ref="O6" r:id="rId47" xr:uid="{00000000-0004-0000-0100-00002E000000}"/>
    <hyperlink ref="N6" r:id="rId48" xr:uid="{00000000-0004-0000-0100-00002F000000}"/>
    <hyperlink ref="J19" r:id="rId49" xr:uid="{00000000-0004-0000-0100-000030000000}"/>
    <hyperlink ref="T7" r:id="rId50" xr:uid="{00000000-0004-0000-0100-000031000000}"/>
    <hyperlink ref="Q19" r:id="rId51" xr:uid="{00000000-0004-0000-0100-000032000000}"/>
    <hyperlink ref="Q33" r:id="rId52" xr:uid="{00000000-0004-0000-0100-000033000000}"/>
    <hyperlink ref="W7" r:id="rId53" xr:uid="{00000000-0004-0000-0100-000034000000}"/>
    <hyperlink ref="T20" r:id="rId54" xr:uid="{00000000-0004-0000-0100-000035000000}"/>
    <hyperlink ref="U33" r:id="rId55" xr:uid="{00000000-0004-0000-0100-000036000000}"/>
    <hyperlink ref="W32" r:id="rId56" xr:uid="{00000000-0004-0000-0100-000037000000}"/>
    <hyperlink ref="W20" r:id="rId57" xr:uid="{00000000-0004-0000-0100-000038000000}"/>
    <hyperlink ref="Z7" r:id="rId58" xr:uid="{00000000-0004-0000-0100-000039000000}"/>
    <hyperlink ref="AC20" r:id="rId59" xr:uid="{00000000-0004-0000-0100-00003A000000}"/>
    <hyperlink ref="Z33" r:id="rId60" xr:uid="{00000000-0004-0000-0100-00003B000000}"/>
    <hyperlink ref="AI7" r:id="rId61" xr:uid="{00000000-0004-0000-0100-00003C000000}"/>
    <hyperlink ref="AF7" r:id="rId62" xr:uid="{00000000-0004-0000-0100-00003D000000}"/>
    <hyperlink ref="D33" r:id="rId63" xr:uid="{00000000-0004-0000-0100-00003E000000}"/>
    <hyperlink ref="AG20" r:id="rId64" xr:uid="{00000000-0004-0000-0100-00003F000000}"/>
    <hyperlink ref="AE7" r:id="rId65" xr:uid="{00000000-0004-0000-0100-000040000000}"/>
    <hyperlink ref="AK20" r:id="rId66" xr:uid="{00000000-0004-0000-0100-000041000000}"/>
    <hyperlink ref="AK33" r:id="rId67" xr:uid="{00000000-0004-0000-0100-000042000000}"/>
    <hyperlink ref="AJ33" r:id="rId68" xr:uid="{00000000-0004-0000-0100-000043000000}"/>
  </hyperlinks>
  <pageMargins left="0.7" right="0.7" top="0.75" bottom="0.75" header="0.3" footer="0.3"/>
  <pageSetup orientation="portrait" horizontalDpi="300" verticalDpi="300" r:id="rId69"/>
  <headerFooter>
    <oddFooter>&amp;L&amp;"Calibri"&amp;11&amp;K000000_x000D_&amp;1#&amp;"Calibri"&amp;10&amp;K000000Public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A0A1-5627-435C-9728-491B374BB2E9}">
  <dimension ref="A1:A26"/>
  <sheetViews>
    <sheetView workbookViewId="0">
      <selection activeCell="A31" sqref="A31"/>
    </sheetView>
  </sheetViews>
  <sheetFormatPr defaultRowHeight="14.45"/>
  <cols>
    <col min="1" max="1" width="84" customWidth="1"/>
  </cols>
  <sheetData>
    <row r="1" spans="1:1" ht="42.75" customHeight="1">
      <c r="A1" s="38" t="s">
        <v>319</v>
      </c>
    </row>
    <row r="2" spans="1:1" ht="29.1">
      <c r="A2" s="4" t="s">
        <v>320</v>
      </c>
    </row>
    <row r="3" spans="1:1">
      <c r="A3" s="2"/>
    </row>
    <row r="4" spans="1:1">
      <c r="A4" s="2" t="s">
        <v>321</v>
      </c>
    </row>
    <row r="5" spans="1:1">
      <c r="A5" s="5"/>
    </row>
    <row r="6" spans="1:1">
      <c r="A6" s="39"/>
    </row>
    <row r="7" spans="1:1">
      <c r="A7" s="2" t="s">
        <v>322</v>
      </c>
    </row>
    <row r="8" spans="1:1">
      <c r="A8" s="6"/>
    </row>
    <row r="9" spans="1:1">
      <c r="A9" s="3"/>
    </row>
    <row r="10" spans="1:1">
      <c r="A10" s="2" t="s">
        <v>323</v>
      </c>
    </row>
    <row r="11" spans="1:1">
      <c r="A11" t="s">
        <v>324</v>
      </c>
    </row>
    <row r="12" spans="1:1">
      <c r="A12" t="s">
        <v>325</v>
      </c>
    </row>
    <row r="14" spans="1:1">
      <c r="A14" s="2" t="s">
        <v>326</v>
      </c>
    </row>
    <row r="15" spans="1:1">
      <c r="A15" s="6"/>
    </row>
    <row r="16" spans="1:1">
      <c r="A16" s="6"/>
    </row>
    <row r="17" spans="1:1">
      <c r="A17" s="2" t="s">
        <v>327</v>
      </c>
    </row>
    <row r="18" spans="1:1">
      <c r="A18" s="6"/>
    </row>
    <row r="19" spans="1:1">
      <c r="A19" s="3"/>
    </row>
    <row r="20" spans="1:1">
      <c r="A20" s="2" t="s">
        <v>328</v>
      </c>
    </row>
    <row r="21" spans="1:1">
      <c r="A21" s="2"/>
    </row>
    <row r="22" spans="1:1">
      <c r="A22" s="3"/>
    </row>
    <row r="23" spans="1:1">
      <c r="A23" s="2" t="s">
        <v>329</v>
      </c>
    </row>
    <row r="24" spans="1:1">
      <c r="A24" s="6"/>
    </row>
    <row r="25" spans="1:1">
      <c r="A25" s="3"/>
    </row>
    <row r="26" spans="1:1">
      <c r="A26" s="2" t="s">
        <v>330</v>
      </c>
    </row>
  </sheetData>
  <pageMargins left="0.7" right="0.7" top="0.75" bottom="0.75" header="0.3" footer="0.3"/>
  <pageSetup orientation="portrait" r:id="rId1"/>
  <headerFooter>
    <oddFooter>&amp;L&amp;1#&amp;"Calibri"&amp;10&amp;K000000Public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EEC02ECE9364C866743DCEBCBA81E" ma:contentTypeVersion="20" ma:contentTypeDescription="Create a new document." ma:contentTypeScope="" ma:versionID="6e419c919cceda35f0b0830e6819265c">
  <xsd:schema xmlns:xsd="http://www.w3.org/2001/XMLSchema" xmlns:xs="http://www.w3.org/2001/XMLSchema" xmlns:p="http://schemas.microsoft.com/office/2006/metadata/properties" xmlns:ns2="5be3a04b-565b-41d5-bfea-4873f858184d" xmlns:ns3="4297dbc7-cb4d-4be0-a09a-a304cbbc6b20" targetNamespace="http://schemas.microsoft.com/office/2006/metadata/properties" ma:root="true" ma:fieldsID="b3628daf95bc278bd13bac5fa92dbe28" ns2:_="" ns3:_="">
    <xsd:import namespace="5be3a04b-565b-41d5-bfea-4873f858184d"/>
    <xsd:import namespace="4297dbc7-cb4d-4be0-a09a-a304cbbc6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3a04b-565b-41d5-bfea-4873f8581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dbc7-cb4d-4be0-a09a-a304cbbc6b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08ac761-d52b-452c-a743-5d498e3e30ae}" ma:internalName="TaxCatchAll" ma:showField="CatchAllData" ma:web="4297dbc7-cb4d-4be0-a09a-a304cbbc6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e3a04b-565b-41d5-bfea-4873f858184d">
      <Terms xmlns="http://schemas.microsoft.com/office/infopath/2007/PartnerControls"/>
    </lcf76f155ced4ddcb4097134ff3c332f>
    <TaxCatchAll xmlns="4297dbc7-cb4d-4be0-a09a-a304cbbc6b20" xsi:nil="true"/>
    <MediaLengthInSeconds xmlns="5be3a04b-565b-41d5-bfea-4873f858184d" xsi:nil="true"/>
    <SharedWithUsers xmlns="4297dbc7-cb4d-4be0-a09a-a304cbbc6b20">
      <UserInfo>
        <DisplayName/>
        <AccountId xsi:nil="true"/>
        <AccountType/>
      </UserInfo>
    </SharedWithUsers>
    <Notes xmlns="5be3a04b-565b-41d5-bfea-4873f85818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1F0A1-E23C-4B5F-928C-C3A0CEF4E6B2}"/>
</file>

<file path=customXml/itemProps2.xml><?xml version="1.0" encoding="utf-8"?>
<ds:datastoreItem xmlns:ds="http://schemas.openxmlformats.org/officeDocument/2006/customXml" ds:itemID="{8E1A21A3-3159-44AA-A6AC-03D57C770BA4}"/>
</file>

<file path=customXml/itemProps3.xml><?xml version="1.0" encoding="utf-8"?>
<ds:datastoreItem xmlns:ds="http://schemas.openxmlformats.org/officeDocument/2006/customXml" ds:itemID="{4724FA99-573B-43BF-BA50-60289ED45E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RRShelterCo Roving</dc:creator>
  <cp:keywords/>
  <dc:description/>
  <cp:lastModifiedBy>Leeanne MARSHALL</cp:lastModifiedBy>
  <cp:revision/>
  <dcterms:created xsi:type="dcterms:W3CDTF">2015-06-05T18:17:20Z</dcterms:created>
  <dcterms:modified xsi:type="dcterms:W3CDTF">2024-04-18T12:19:45Z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0x010100732EEC02ECE9364C866743DCEBCBA81E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MSIP_Label_caf3f7fd-5cd4-4287-9002-aceb9af13c42_Enabled">
    <vt:lpwstr>true</vt:lpwstr>
  </property>
  <property fmtid="{D5CDD505-2E9C-101B-9397-08002B2CF9AE}" pid="11" name="MSIP_Label_caf3f7fd-5cd4-4287-9002-aceb9af13c42_SetDate">
    <vt:lpwstr>2023-03-17T13:28:23Z</vt:lpwstr>
  </property>
  <property fmtid="{D5CDD505-2E9C-101B-9397-08002B2CF9AE}" pid="12" name="MSIP_Label_caf3f7fd-5cd4-4287-9002-aceb9af13c42_Method">
    <vt:lpwstr>Privileged</vt:lpwstr>
  </property>
  <property fmtid="{D5CDD505-2E9C-101B-9397-08002B2CF9AE}" pid="13" name="MSIP_Label_caf3f7fd-5cd4-4287-9002-aceb9af13c42_Name">
    <vt:lpwstr>Public</vt:lpwstr>
  </property>
  <property fmtid="{D5CDD505-2E9C-101B-9397-08002B2CF9AE}" pid="14" name="MSIP_Label_caf3f7fd-5cd4-4287-9002-aceb9af13c42_SiteId">
    <vt:lpwstr>a2b53be5-734e-4e6c-ab0d-d184f60fd917</vt:lpwstr>
  </property>
  <property fmtid="{D5CDD505-2E9C-101B-9397-08002B2CF9AE}" pid="15" name="MSIP_Label_caf3f7fd-5cd4-4287-9002-aceb9af13c42_ActionId">
    <vt:lpwstr>89c83c48-f313-4480-91c0-58acdb996782</vt:lpwstr>
  </property>
  <property fmtid="{D5CDD505-2E9C-101B-9397-08002B2CF9AE}" pid="16" name="MSIP_Label_caf3f7fd-5cd4-4287-9002-aceb9af13c42_ContentBits">
    <vt:lpwstr>2</vt:lpwstr>
  </property>
</Properties>
</file>