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autoCompressPictures="0" defaultThemeVersion="166925"/>
  <mc:AlternateContent xmlns:mc="http://schemas.openxmlformats.org/markup-compatibility/2006">
    <mc:Choice Requires="x15">
      <x15ac:absPath xmlns:x15ac="http://schemas.microsoft.com/office/spreadsheetml/2010/11/ac" url="https://brcsbrms-my.sharepoint.com/personal/aishayusuf_redcross_org_uk/Documents/Desktop/AR CVAP/CVAP Module/Area 1 -  التزام القيادة/1.3 CVA Capacity Self-assessment and CVAP Planning - 97/"/>
    </mc:Choice>
  </mc:AlternateContent>
  <xr:revisionPtr revIDLastSave="0" documentId="13_ncr:1_{FF57D3CC-9C2C-4ACE-8B0B-FCACF2C7407D}" xr6:coauthVersionLast="47" xr6:coauthVersionMax="47" xr10:uidLastSave="{00000000-0000-0000-0000-000000000000}"/>
  <bookViews>
    <workbookView xWindow="-110" yWindow="-110" windowWidth="19420" windowHeight="10300" tabRatio="588" xr2:uid="{00000000-000D-0000-FFFF-FFFF00000000}"/>
  </bookViews>
  <sheets>
    <sheet name="التعليمات" sheetId="8" r:id="rId1"/>
    <sheet name="أداة التقييم الذاتيّ" sheetId="17" r:id="rId2"/>
    <sheet name="العرض المرئي " sheetId="14" r:id="rId3"/>
    <sheet name="أمثلة على الأدلة" sheetId="15" r:id="rId4"/>
    <sheet name="أمثلة على الأجراءات" sheetId="6" r:id="rId5"/>
  </sheet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 i="6" l="1"/>
  <c r="F2" i="17"/>
  <c r="K5" i="6"/>
  <c r="K3" i="6"/>
  <c r="K9" i="6"/>
  <c r="K15" i="6"/>
  <c r="K18" i="6"/>
  <c r="K23" i="6"/>
  <c r="K21" i="6"/>
  <c r="K25" i="6"/>
  <c r="K33" i="6"/>
  <c r="K36" i="6"/>
  <c r="K41" i="6"/>
  <c r="K39" i="6"/>
  <c r="K43" i="6"/>
  <c r="K45" i="6"/>
  <c r="K47" i="6"/>
  <c r="K52" i="6"/>
  <c r="K61" i="6"/>
  <c r="K59" i="6"/>
  <c r="K65" i="6"/>
  <c r="K68" i="6"/>
  <c r="K70" i="6"/>
  <c r="K75" i="6"/>
  <c r="K80" i="6"/>
  <c r="K78" i="6"/>
  <c r="K83" i="6"/>
  <c r="K87" i="6"/>
  <c r="F2" i="15"/>
  <c r="H5" i="14"/>
  <c r="B112" i="14"/>
  <c r="G7" i="14"/>
  <c r="H26" i="14"/>
  <c r="C112" i="14"/>
  <c r="G28" i="14"/>
  <c r="H47" i="14"/>
  <c r="D112" i="14"/>
  <c r="G49" i="14"/>
  <c r="H69" i="14"/>
  <c r="E112" i="14"/>
  <c r="G71" i="14"/>
  <c r="H92" i="14"/>
  <c r="F112" i="14"/>
  <c r="G94" i="14"/>
  <c r="B111" i="14"/>
  <c r="C111" i="14"/>
  <c r="H112" i="14"/>
  <c r="G6" i="14"/>
  <c r="H6" i="14"/>
  <c r="B113" i="14"/>
  <c r="H27" i="14"/>
  <c r="C113" i="14"/>
  <c r="G27" i="14"/>
  <c r="H70" i="14"/>
  <c r="E113" i="14"/>
  <c r="G70" i="14"/>
  <c r="G48" i="14"/>
  <c r="H48" i="14"/>
  <c r="D113" i="14"/>
  <c r="H113" i="14"/>
  <c r="G93" i="14"/>
  <c r="H93" i="14"/>
  <c r="F113" i="14"/>
</calcChain>
</file>

<file path=xl/sharedStrings.xml><?xml version="1.0" encoding="utf-8"?>
<sst xmlns="http://schemas.openxmlformats.org/spreadsheetml/2006/main" count="809" uniqueCount="547">
  <si>
    <t>Score</t>
  </si>
  <si>
    <t>Select from list</t>
  </si>
  <si>
    <t>Low</t>
  </si>
  <si>
    <t>#</t>
  </si>
  <si>
    <t>Component Score</t>
  </si>
  <si>
    <t>5.1.</t>
  </si>
  <si>
    <t>Please dont edit this row</t>
  </si>
  <si>
    <t>.</t>
  </si>
  <si>
    <t>Comments</t>
  </si>
  <si>
    <t>دليل</t>
  </si>
  <si>
    <t>- الخطط القطرية ونداءات الطوارئ وخطط الطوارئ التي تحتوي على المساعدات النقدية والقسائم</t>
  </si>
  <si>
    <t>- الاستراتيجيات أو الإرشادات الخاصة بالمساعدات النقدية والقسائم، أو التي تحتوي على المساعدات النقدية والقسائم</t>
  </si>
  <si>
    <t xml:space="preserve">- مستوى مرونة أنظمة التمويل وإعداد التقارير </t>
  </si>
  <si>
    <t>- حضور الاجتماعات التنسيقية</t>
  </si>
  <si>
    <t>- وجود علاقات محددة وقوتها (على سبيل المثال مع الجهات المانحة والجهات الفاعلة الأخرى في الحركة والشركاء ومجموعات العمل النقدية والأمم المتحدة)</t>
  </si>
  <si>
    <t>المجال 1 - التزام القيادة</t>
  </si>
  <si>
    <t>مكون</t>
  </si>
  <si>
    <t>المجال</t>
  </si>
  <si>
    <t>الانشطه</t>
  </si>
  <si>
    <t>الرؤية والاستراتيجية</t>
  </si>
  <si>
    <t>1.1.أ. مجلس الإدارة</t>
  </si>
  <si>
    <t>1.1.ب. القيادة العليا</t>
  </si>
  <si>
    <t>1.1.د. الخطط الاستراتيجية</t>
  </si>
  <si>
    <t>المساعدات النقدية والقسائم غير مدرجة في أي خطة استراتيجية على أي مستوى تنظيمي</t>
  </si>
  <si>
    <t>لا يتم تضمين المساعدات النقدية والقسائم في أي خطط استراتيجية ولكن هناك اتفاق على تضمين المساعدات النقدية والقسائم بمجرد مراجعة الخطط الاستراتيجية أو تحديثها</t>
  </si>
  <si>
    <t>يتم دمج المساعدات النقدية والقسائم بالكامل في جميع أنحاء المؤسسة في الخطط الاستراتيجية كطريقة معترف بها وقوة تنظيمية استراتيجية</t>
  </si>
  <si>
    <t>الهيكل التنظيمي</t>
  </si>
  <si>
    <t>1.3.أ. خطط الطوارئ</t>
  </si>
  <si>
    <t>المجال 2 - العمليات والأنظمة والأدوات</t>
  </si>
  <si>
    <t>الأدوار والمسؤوليات</t>
  </si>
  <si>
    <t>2.1.أ. الأدوار والمسؤوليات / الفصل بين الواجبات (إجراءات التشغيل الموحدة)</t>
  </si>
  <si>
    <t>2.2.ب. النظم المحاسبية</t>
  </si>
  <si>
    <t>2.2.د. أنظمة الخدمات اللوجستية والمشتريات</t>
  </si>
  <si>
    <t>2.2.ه. آليات التسليم</t>
  </si>
  <si>
    <t>إدارة المعرفة حول المساعدات النقدية والقسائم مخصصة و / أو تعتمد على الدعم الخارجي.</t>
  </si>
  <si>
    <t>تدعم البنية التحتية والمعدات التقنية بشكل كامل وتمكن تنفيذ المساعدات النقدية والقسائم استجابة لمجموعة من الأزمات والاحتياجات الإنسانية عبر القطاعات. وتتم مراجعة هذه الاحتياجات بانتظام لتحديد الاحتياجات الاستثمارية الإضافية بما يتماشى مع أفضل الممارسات.</t>
  </si>
  <si>
    <t>أدوات وأنظمة تكنولوجيا المعلومات القائمة لتسجيل ودفع وتسوية والإبلاغ عن تنفيذ المساعدات النقدية والقسائم مخصصة و / أو تعتمد على الدعم الخارجي.</t>
  </si>
  <si>
    <t>المجال 3 – الموارد والقدرات المالية والبشرية</t>
  </si>
  <si>
    <t>يفتقر كبار صناع القرار في الجمعية الوطنية إلى السلطة والمهارات والمعرفة اللازمة لاتخاذ قرارات مستنيرة بشأن المساعدات النقدية والقسائم</t>
  </si>
  <si>
    <t>تتمتع الجمعية الوطنية لكبار صانعي القرار بسلطة اتخاذ قرارات مستنيرة بشأن المساعدات النقدية والقسائم ولكن معارفهم ومهاراتهم في جميع السياقات وفي جميع القطاعات بحاجة إلى تعزيز.</t>
  </si>
  <si>
    <t>يتمتع نصف الموظفين المعنيين على الأقل بالمهارات والقدرة على إجراء تحليل للاستجابة لتصميم برامج المساعدات النقدية والقسائم بما يتماشى مع الممارسات الجيدة للاستجابة لحالات الطوارئ.</t>
  </si>
  <si>
    <t>يتمتع جميع الموظفين المعنيين بالمهارات والقدرة على إجراء تحليل للاستجابة بما يتماشى مع الممارسات الجيدة وضمان أن تصميم البرنامج يعتمد على الملاءمة والجدوى وقدرة الجمعية الوطنية في الاستجابة لمجموعة من الأزمات والاحتياجات الإنسانية عبر القطاعات.</t>
  </si>
  <si>
    <t>يتمتع جميع الموظفين المعنيين بالمهارات والقدرة على تنفيذ المساعدات النقدية والقسائم، ومراقبة السوق والسياق استجابة لمجموعة من الأزمات والاحتياجات الإنسانية عبر القطاعات. يتم تطوير أطر المراقبة وتشمل حماية بيانات المستفيدين وتحليل البيانات في مراقبة وتقييم المساعدات النقدية والقسائم التي يتم تحديثها بما يتماشى مع أفضل الممارسات.</t>
  </si>
  <si>
    <t>يتمتع جميع موظفي الموارد البشرية المعنيين بالقدرة والمهارات اللازمة لدعم توسيع نطاق المساعدات النقدية والقسائم استجابة لمجموعة من الأزمات والاحتياجات الإنسانية عبر القطاعات بما يتماشى مع الممارسات الجيدة.</t>
  </si>
  <si>
    <t>يتمتع جميع الموظفين المعنيين بالقدرات والمهارات اللازمة لدعم توسيع نطاق المساعدات النقدية والقسائم استجابة لمجموعة من الأزمات والاحتياجات الإنسانية عبر القطاعات بما يتماشى مع الممارسات الجيدة.</t>
  </si>
  <si>
    <t>المجال 4 - المشاركة المجتمعية والمساءلة والتنسيق والشراكات</t>
  </si>
  <si>
    <t>المشاركة المجتمعية والمساءلة</t>
  </si>
  <si>
    <t>4.1.ج. آليات التغذية الراجعة والشكاوى</t>
  </si>
  <si>
    <t>التنسيق الداخلي</t>
  </si>
  <si>
    <t>4.2.أ. تنسيق الجمعيات الوطنية</t>
  </si>
  <si>
    <t>4.2.ب. تنسيق الحركة</t>
  </si>
  <si>
    <t>الشراكات الداخلية</t>
  </si>
  <si>
    <t>4.3.أ. الشراكات مع شركاء حركة الصليب الأحمر والهلال الأحمر</t>
  </si>
  <si>
    <t>التنسيق الخارجي</t>
  </si>
  <si>
    <t>4.4.أ. المشاركة المحلية</t>
  </si>
  <si>
    <t>4.4.ب. التنسيق والتعاون الإقليميين</t>
  </si>
  <si>
    <t>4.4.ج. التنسيق والتعاون على الصعيد العالمي</t>
  </si>
  <si>
    <t>4.4.د. التقبل</t>
  </si>
  <si>
    <t>الشراكات الخارجية</t>
  </si>
  <si>
    <t>4.5.أ. الشراكات مع الجهات الفاعلة الخارجية (الإنسانية والقطاع الخاص والحكومة وما إلى ذلك)</t>
  </si>
  <si>
    <t>الشراكات بين الجمعية الوطنية وأي جهات فاعلة خارجية لتصميم وتنفيذ المساعدات النقدية والقسائم هي شراكات مخصصة و / أو تعتمد على الدعم الخارجي.</t>
  </si>
  <si>
    <t>الجمعية الوطنية هي الشريك المفضل لتقديم المساعدات النقدية والقسائم في الدولة وقد بنت سمعة قوية كجهة فاعلة نقدية ذات مصداقية وخاضعة للمساءلة في البلد والإقليمي والعالمي.</t>
  </si>
  <si>
    <t>4.5.ب. روابط الحماية الاجتماعية مع الحكومة</t>
  </si>
  <si>
    <t>المجال 5 - الاختبار والتعلم والتحسين</t>
  </si>
  <si>
    <t>أمثلة على مصادر الأدلة</t>
  </si>
  <si>
    <t>2.2.ز. نظم إدارة المعلومات</t>
  </si>
  <si>
    <t>2.2.ح. إدارة المعرفة</t>
  </si>
  <si>
    <t>2.3.أ. البنية التحتية والمعدات التقنية (مثل استخدام الأدوات الإلكترونية والأنظمة غير الورقية والأجهزة اللوحية و ODK وما إلى ذلك؟)</t>
  </si>
  <si>
    <t>المساعدات النقدية والقسائم المهارات والقدرات - موظفو خدمات الدعم</t>
  </si>
  <si>
    <t>زيادة عدد / نسبة موظفي تكنولوجيا المعلومات ذوي المهارات / القدرة على دعم المساعدات النقدية والقسائم .</t>
  </si>
  <si>
    <t>4.1.أ. نظام اتصال ثنائي الاتجاه للمجتمعات المتضررة بشأن المساعدات النقدية والقسائم</t>
  </si>
  <si>
    <t>1.2.أ. إدارة التغيير</t>
  </si>
  <si>
    <t>2.2.ج. نظم تعبئة الموارد المالية</t>
  </si>
  <si>
    <t>دمج المساعدات النقدية والقسائم في الأنظمة</t>
  </si>
  <si>
    <t>2.4.أ. إدماج المساعدات النقدية والقسائم في أدوات دورة البرامج الحالية</t>
  </si>
  <si>
    <t>2.4.ب. استحداث أدوات محددة لدورات البرامج النقدية والقسائم</t>
  </si>
  <si>
    <t>3.2.أ. تخطيط المساعدات النقدية للموظفين وتخطيط الكفاءات وتحليل فجوات الموارد البشرية وخطط بناء القدرات</t>
  </si>
  <si>
    <t>3.4.ب. خيارات الاستجابة النقدية والقسائم والقدرة على التصميم</t>
  </si>
  <si>
    <t>3.5.ه. زيادة قدرات تكنولوجيا المعلومات والاتصالات النقدية والقسائم</t>
  </si>
  <si>
    <t>5-1-ب. تنفيذ المساعدات النقدية والقسائم</t>
  </si>
  <si>
    <t>إعادة تقييم قدرة المساعدات النقدية والقسائم</t>
  </si>
  <si>
    <t>تطوير استراتيجية تمويل المساعدات النقدية والقسائم</t>
  </si>
  <si>
    <t>مراجعة البنية التحتية والمعدات الحالية التي تستخدمها الجمعية الوطنية بما يتماشى مع التطورات الحالية واقتراح التحديثات.</t>
  </si>
  <si>
    <t>شراء كوبو للتقييم الرقمي وإجراء تدريب الموظفين والمتطوعين المعنيين</t>
  </si>
  <si>
    <t>تقديم التدريب الكامل على التوعية وبناء القدرات للقيادة وصانعي التصميم، مع أصحاب المصلحة الحكوميين المعنيين.</t>
  </si>
  <si>
    <t>توفير التدريب أو عقد ورشة عمل حول المساعدات النقدية والقسائم لتحليل الاستجابة لجميع الموظفين المعنيين.</t>
  </si>
  <si>
    <t>التركيز على تحويل جميع عمليات الرصد والتقييم إلى النظام الإلكتروني وتدريب الموظفين على الأدوات والنهج الرقمي.</t>
  </si>
  <si>
    <t>إجراء أو إرسال الموظفين المعنيين بشأن التدريب على المساعدات النقدية والقسائم ،</t>
  </si>
  <si>
    <t>تحديث إجراءات التشغيل الموحدة لاحتواء عملية تنسيق الحركة بين المقر الرئيسي الوطني والجهات الفاعلة الأخرى في الصليب الأحمر والهلال الأحمر.</t>
  </si>
  <si>
    <t>البحث عن تمويل لاختبارات المساعدات النقدية والقسائم الجديدة</t>
  </si>
  <si>
    <t>البنية التحتية والمعدات والتكنولوجيا</t>
  </si>
  <si>
    <t>أمثلة على الأنشطة</t>
  </si>
  <si>
    <t>1.2.ج.المقر الرئيسي الوطني الدعم للفروع لتنفيذ المساعدات النقدية والقسائم</t>
  </si>
  <si>
    <t>2.2.أ. العمليات والأنظمة المالية</t>
  </si>
  <si>
    <t>2.3.ب. أدوات وأنظمة تكنولوجيا المعلومات (IT) على سبيل المثال؟)</t>
  </si>
  <si>
    <t>زيادة عدد / نسبة موظفي الأمن ذوي المهارات / القدرة على دعم المساعدات النقدية والقسائم</t>
  </si>
  <si>
    <t>النتيجة - التقييم الذاتي</t>
  </si>
  <si>
    <t>النتيجة - للرسم البياني</t>
  </si>
  <si>
    <t>الحد الأقصى يمكن أن تحققه الجمعية الوطنية داخل المكون</t>
  </si>
  <si>
    <t>التزام القيادة</t>
  </si>
  <si>
    <t>العمليات والأنظمة والأدوات</t>
  </si>
  <si>
    <t>الرجاء عدم تحرير هذا الصف</t>
  </si>
  <si>
    <t>الموارد والقدرات المالية والبشرية</t>
  </si>
  <si>
    <t>المشاركة المجتمعية والمساءلة, التنسيق والشراكة</t>
  </si>
  <si>
    <t>الاختبار والتعلم والتحسين</t>
  </si>
  <si>
    <t>الحد الأقصى الذي يمكن أن تحققه الجمعية الوطنية داخل المنطقة</t>
  </si>
  <si>
    <t xml:space="preserve">تعليمات لاستكمال أداة التقييم الذاتي لقدرات المساعدات النقدية والقسائم </t>
  </si>
  <si>
    <t>تعتبر ورقة بيانات Excel بالنسبة لورشة العمل بمثابة نسخة من التقييم الذاتي لقدرات المساعدات النقدية والقسائم، مع تضمين الحقول التالية الإضافية لرصد بيانات ونتائج التقييم، على النحو التالي:</t>
  </si>
  <si>
    <r>
      <t>Ø</t>
    </r>
    <r>
      <rPr>
        <sz val="7"/>
        <color theme="1"/>
        <rFont val="Times New Roman"/>
        <family val="1"/>
      </rPr>
      <t xml:space="preserve">     </t>
    </r>
    <r>
      <rPr>
        <sz val="12"/>
        <color theme="1"/>
        <rFont val="Arial"/>
        <family val="2"/>
      </rPr>
      <t xml:space="preserve">الدرجة </t>
    </r>
  </si>
  <si>
    <r>
      <t>Ø</t>
    </r>
    <r>
      <rPr>
        <sz val="7"/>
        <color theme="1"/>
        <rFont val="Times New Roman"/>
        <family val="1"/>
      </rPr>
      <t xml:space="preserve">     </t>
    </r>
    <r>
      <rPr>
        <sz val="12"/>
        <color theme="1"/>
        <rFont val="Arial"/>
        <family val="2"/>
      </rPr>
      <t>الدليل</t>
    </r>
  </si>
  <si>
    <r>
      <t>Ø</t>
    </r>
    <r>
      <rPr>
        <sz val="7"/>
        <color theme="1"/>
        <rFont val="Times New Roman"/>
        <family val="1"/>
      </rPr>
      <t xml:space="preserve">     </t>
    </r>
    <r>
      <rPr>
        <sz val="12"/>
        <color theme="1"/>
        <rFont val="Arial"/>
        <family val="2"/>
      </rPr>
      <t>الإجماع</t>
    </r>
  </si>
  <si>
    <r>
      <t>Ø</t>
    </r>
    <r>
      <rPr>
        <sz val="7"/>
        <color theme="1"/>
        <rFont val="Times New Roman"/>
        <family val="1"/>
      </rPr>
      <t xml:space="preserve">     </t>
    </r>
    <r>
      <rPr>
        <sz val="12"/>
        <color theme="1"/>
        <rFont val="Arial"/>
        <family val="2"/>
      </rPr>
      <t>الإجراء</t>
    </r>
  </si>
  <si>
    <t xml:space="preserve">يجب على مدون الملاحظات المعين في كل مجموعة أن يراعي كيفية التوصل إلى المناقشات حول الدرجات وأن يوثق أيضا مستوى توافق الآراء إلى جانب النتيجة. ومن المرجح أن يكون التسجيل بمثابة عملية تكرارية بين المشاركين، حتى يتم التوصل إلى شكل من أشكال الاتفاق أو الإجماع. </t>
  </si>
  <si>
    <t>الدليل</t>
  </si>
  <si>
    <t>عندما يتم جمع الأدلة في التوجيه (المرحلة 1) قبل ورشة العمل، يمكن لمسؤول تنسيق المساعدة النقدية والقسائم تقديم مثال على أداة التقييم الذاتي للقدرات مع ملخص للأدلة الأولية المقدمة بالفعل، لتحفيز المناقشة والتعجيل بها.</t>
  </si>
  <si>
    <t>عادة ما يتم إثبات الأدلة من خلال الإجراءات الملموسة التي قامت بها الإدارة أو موظفو الجمعية الوطنية الرئيسيون، أو القرارات التي تم اتخاذها، أو العمليات أو الأدوات أو الأنظمة أو الموارد المعمول بها، والتي أدت إلى أن تكون الجمعية الوطنية في هذا المستوى المحدد / وبالتقييم المسجل بالدرجات المقترحة. في كثير من الحالات قد تكون هناك وثيقة محددة يمكن الرجوع إليها، كأن تكون اجتماعا أو إشارة إلى قرار أو علاقة.</t>
  </si>
  <si>
    <t>يمكن أن تتضمن أمثلة الأدلة لتبرير تسجيل درجات التقييم لكل نطاق ما يلي:</t>
  </si>
  <si>
    <t>- الاجتماعات المنعقدة، أو القرارات الرئيسية التي تم اتخاذها واعتمادها، مع ذكر التواريخ.</t>
  </si>
  <si>
    <t>- التقييمات التي تم إجراؤها</t>
  </si>
  <si>
    <t>- عمليات التنفيذ و/أو الإرشادات و/أو الأدوات النقدية والقسائم المعمول بها ومستوى الاستخدام الخاص بكل منها</t>
  </si>
  <si>
    <t>- مستوى مشاركة مختلف الموظفين الرئيسيين في المساعدات النقدية والقسائم (مثل منسق النقد، وإدارة الشؤون النقدية، والبرامج، واللوجستيات، والمالية، والموارد البشرية)</t>
  </si>
  <si>
    <t>- مستوى تدريب الموظفين على المساعدات النقدية والقسائم، وكذلك التدريبات أو ورش العمل المحددة</t>
  </si>
  <si>
    <t>بالنسبة لكل من هذه الوثائق، يمكن أن تكون التفاصيل الإضافية مثل حالة أي مستندات (أي معتمدة / تمت صياغتها / المخطط لها)، ومدى انتشار العمليات (من قبل المقر الرئيسي الوطني والفروع) أو مدى انتظام مستويات الحضور في الاجتماعات (أي من حين لآخر أو دائما)، مفيدة أيضا في ضبط مستويات الدرجات.</t>
  </si>
  <si>
    <t>الإجماع</t>
  </si>
  <si>
    <t>يتم توفير عمود خاص بالإجماع لتوثيق مستوى الإجماع الذي تم التوصل إليه بين المشاركين في الوصول إلى قرار النتيجة النهائية. في بعض الحالات، قد يتفق الجميع على درجة واحدة وفي حالات أخرى، قد يتم اقتراح مجموعة من الدرجات ويلزم أخذ المتوسط عند تغاير النتائج. يجب تسجيل مستوى الإجماع على أنه إما "مرتفع" أو "متوسط" أو "منخفض". في الحالات التي تم فيها القرار بالإجماع، يمكن تسجيل ذلك على أنه "متفق عليه".</t>
  </si>
  <si>
    <t>الإجراء</t>
  </si>
  <si>
    <t xml:space="preserve">اقتراح الإجراءات المحتملة هو الخطوة الأخيرة في التقييم الذاتي. يجب اقتراح الأنشطة الإجراءات لكل نطاق، لمعالجة ما يجب القيام به أو تحسينه، أو معالجة أي ثغرات أو عوائق، لمساعدة الجمعية الوطنية على الوصول إلى مستوى قدرتها التي تطمح في الوصول إليها. لإكمال الإجراءات، يتم تقسيم المشاركين إلى نفس المجموعات الخاصة بالتسجيل ويقومون بذلك مباشرة بعد إكمال قسم الأدلة. وبعد أن تقترح كل مجموعة إجراءاتها، ينبغي إعادتها والاتفاق عليها مع المشاركين في حلقة العمل الأوسع نطاقا. </t>
  </si>
  <si>
    <t>وسيجري مواصلة تطوير الإجراءات وتحديدها نهائيا في حلقة العمل التي تعقد مباشرة بعد التقييم الذاتي.</t>
  </si>
  <si>
    <t xml:space="preserve">يجب أن ينقسم المشاركون إلى خمس مجموعات، حيثما أمكن، تبحث كل مجموعة في مجال واحد. ولأغراض التيسير، وفي حال أن كان ذلك مفيدا، يمكن تقسيم المشاركين إلى أربع مجموعات بحيث تغطي كل مجموعة مجالا واحدًا، وتغطي أحد المجموعات الأربع المجالين الثالث والخامس. </t>
  </si>
  <si>
    <t>تجتمع مجموعات العمل النقدية بانتظام ولها دور رئيسي في ضمان تضمين المساعدات النقدية والقسائم في جميع الإدارات.</t>
  </si>
  <si>
    <t>يتمتع كبار صناع القرار في الجمعية الوطنية بالسلطة والمعرفة والمهارات اللازمة لاتخاذ قرارات مستنيرة بشأن المساعدات النقدية والقسائم استجابة لمجموعة من السياقات الطارئة والإنسانية وعبر القطاعات والمشاركة الكاملة في إضفاء الطابع المؤسسي على المساعدات النقدية والقسائم.</t>
  </si>
  <si>
    <t>مهارات الموظفين وقدراتهم ذات الصلة على إجراء تحليل جدوى المساعدات النقدية والقسائم مخصصة و / أو تعتمد على الدعم الخارجي.</t>
  </si>
  <si>
    <t>يتمتع جميع موظفي الخدمات اللوجستية والمشتريات المعنيين بالقدرة والمهارات اللازمة لدعم توسيع نطاق المساعدات النقدية والقسائم استجابة لمجموعة من الأزمات والاحتياجات الإنسانية عبر القطاعات بما يتماشى مع الممارسات الجيدة.</t>
  </si>
  <si>
    <t>يتمتع جميع موظفي التمويل والتدفقات النقدية المعنيين بالقدرة والمهارات اللازمة لدعم توسيع نطاق المساعدات النقدية والقسائم استجابة لمجموعة من الأزمات والاحتياجات الإنسانية عبر القطاعات بما يتماشى مع الممارسات الجيدة.</t>
  </si>
  <si>
    <t>إن نهج التواصل ثنائي الاتجاه مع المجتمعات المحلية المعنية بالجمعية الوطنية معروف ومحترم من قبل أصحاب المصلحة في البلد ويستشهد به كأفضل الممارسات في المنتديات الوطنية / الإقليمية / العالمية المساعدات النقدية والقسائم ذات الصلة.</t>
  </si>
  <si>
    <t>إن نهج الجمعية الوطنية لإشراك المجتمعات المحلية المتضررة في الاستجابة النقدية والقسائم عبر دورة البرنامج معروف ومحترم من قبل أصحاب المصلحة في المساعدات النقدية والقسائم في البلد ويشار إليه باعتباره أفضل الممارسات في المنتديات الوطنية / الإقليمية / العالمية المساعدات النقدية والقسائم ذات الصلة</t>
  </si>
  <si>
    <t>يعد إشراك الجمعية الوطنية للمجتمعات المتضررة في أي مرحلة من مراحل دورة المشروع مخصصا و / أو يعتمد على الدعم الخارجي.</t>
  </si>
  <si>
    <t>1.1.ج. الرؤية</t>
  </si>
  <si>
    <t xml:space="preserve">أداة التقييم الذاتي لقدرات الجمعية الوطنية على تقديم المساعدات النقدية والقسائم </t>
  </si>
  <si>
    <t>المكون</t>
  </si>
  <si>
    <t>النطاق</t>
  </si>
  <si>
    <t>درجة المجال</t>
  </si>
  <si>
    <t>يدعم مجلس الإدارة بشكل عام المساعدات النقدية والقسائم ولكنه لا يوفر الإشراف عليها</t>
  </si>
  <si>
    <t>منخفض</t>
  </si>
  <si>
    <t xml:space="preserve">اختر من القائمة </t>
  </si>
  <si>
    <t>المجال 1 - التزام الإدارة</t>
  </si>
  <si>
    <t>1.1.ب. الإدارة العليا</t>
  </si>
  <si>
    <t>لدى الإدارة فكرة عن المكان الذي يجب أن تتناسب فيه المساعدات النقدية والقسائم مع المنظمة واستراتيجيتها وما تريد المنظمة تحقيقه على المدى القصير والمتوسط والطويل (أي طموحها تجاه المساعدات النقدية والقسائم). وهذا غير مذكور في أي وثيقة ولا يعرف على نطاق واسع داخل الجمعية الوطنية.</t>
  </si>
  <si>
    <t>إن رؤية الجمعية الوطنية للمساعدات النقدية والقسائم تجعل الجمعية الوطنية جهة فاعلة ذات مصداقية ومساءلة عن المساعدات النقدية والقسائم في البلد والشريك المفضل لعدد من أصحاب المصلحة.</t>
  </si>
  <si>
    <t>لا يوجد دعم من المقر الرئيسي الوطني للفروع لبناء قدرات المساعدات النقدية والقسائم ، أو إضفاء الطابع المؤسسي على المساعدات النقدية والقسائم</t>
  </si>
  <si>
    <t>1.2.ج. دعم المقر الرئيسي الوطني للفروع من أجل تنفيذ المساعدات النقدية والقسائم</t>
  </si>
  <si>
    <t>1.2.د. مسؤول تنسيق المساعدات النقدية والقسائم</t>
  </si>
  <si>
    <t xml:space="preserve">1.2.ه. مجموعات العمل النقدية الفنية لدعم المساعدات النقدية والقسائم </t>
  </si>
  <si>
    <t>لم يتم إنشاء أي مجموعات فنية للعمل النقدي / أو تم إنشاؤها ولكنها ليست نشطة.</t>
  </si>
  <si>
    <t xml:space="preserve">اختبار قدرات المساعدات النقدية والقسائم </t>
  </si>
  <si>
    <t xml:space="preserve">المعرفة الإدارية للمساعدات النقدية والقسائم </t>
  </si>
  <si>
    <t xml:space="preserve">إعادة تقييم قدرات المساعدات النقدية والقسائم </t>
  </si>
  <si>
    <t xml:space="preserve">الدرجة </t>
  </si>
  <si>
    <t>سلوك الإدارة العليا اتجاه الإستعداد للمساعدات النقدية والقسائم نموذجيًا مما يجعل الجمعية الوطنية طرفا فاعلا موثوقا به وخاضع للمساءلة في البلد.</t>
  </si>
  <si>
    <t>لا يدعم مجلس الإدارة المساعدات النقدية والقسائم على نحو نشط وفاعل باعتبارها منهج يتبناه أو لم يعبر عن أي رأي لصالح أو ضد المساعدات النقدية</t>
  </si>
  <si>
    <t>لا يتم تعيين أي مسؤول لتنسيق المساعدات النقدية والقسائم أو أن لمسؤول تنسيق المساعدات النقدية والقسائم دور آخر بدوام كامل.</t>
  </si>
  <si>
    <t>لا تدرج المساعدات النقدية والقسائم كطريقة لخيار الاستجابة في خطط الطوارئ للجمعية الوطنية بنفس مستوى تقديم الخدمات العينية والخدمات الأخرى.</t>
  </si>
  <si>
    <t>يتم تمويل وظيفة مسؤول تنسيق المساعدات النقدية والقسائم بدوام كامل وهي مخصصة للإضفاء الطابع المؤسسي على المساعدات النقدية والقسائم</t>
  </si>
  <si>
    <t>يتم تضمين المساعدات النقدية والقسائم كطريقة لخيارالاستجابة في خطط الطوارئ الوطنية بنفس مستوى تقديم الخدمات العينية ويتم تقديم هذه الخدمة عند الاقتضاء، ولكن بتفاصيل محدودة. لذلك فإن الخطط غير كافية لقيادة القرارات التنفيذية بشأن تنفيذ المساعدات النقدية والقسائم</t>
  </si>
  <si>
    <t>يتم تضمين المساعدات النقدية والقسائم في معظم خطط الطوارئ للجمعية الوطنية بنفس مستوى تقديم الخدمات العينية مع وجود معلومات كاملة عن تفاصيل المساعدة التي سيتم تقديمها (من يجب استهدافه، وكيفية الاستهداف، وتوجيه قيمة التحويل، وتكرار التحويلات، وآلية التنفيذ، وما إلى ذلك) ويتم تحديثها بانتظام. تأخذ الخطط التشغيلية في الاعتبار المساعدات النقدية والقسائم في قطاع واحد فقط.</t>
  </si>
  <si>
    <t>يتم إدماج المساعدات النقدية والقسائم بالكامل في خطط الجمعية الوطنية بنفس مستوى تقديم الخدمات العينية مع وجود معلومات كاملة عن تفاصيل المساعدة التي سيتم تقديمها (من يجب استهدافه، وكيفية الاستهداف، وتوجيه قيمة التحويل، وتواتر التحويلات، وآلية التنفيذ، وما إلى ذلك) ويتم تحديثها بانتظام. تأخذ الخطط التشغيلية في الاعتبار المساعدات النقدية والقسائم في أكثر من قطاع.</t>
  </si>
  <si>
    <t>توافر / الإستعداد للمساعدات النقدية والقسائم وموثوقيتها ومدتها. أمثلة على المصادر التي قد تسعى فيها الجمعية الوطنية للحصول على فرص تمويل إضافية.</t>
  </si>
  <si>
    <t>توفر ما لا يقل عن نصف التمويل المخصص لخطة عمل الاستعداد للمساعدات النقدية والقسائم التي تمتد لسنتين. تبحث الجمعية الوطنية بنشاط عن فرص تمويل إضافية لضمان استمرارية خطة الاستعداد للمساعدات النقدية والقسائم</t>
  </si>
  <si>
    <t>الاستعداد للمساعدات النقدية والقسائم غير متاح داخليا أو خارجيا.</t>
  </si>
  <si>
    <t>تماشيا مع استراتيجية وخطة حشد التأييد لدعم المساعدات النقدية الخارجية، تتمتع الجمعية الوطنية بالقدرة على لعب دور ريادي بما يتعلق بتقديم المساعدات النقدية والقسائم وتأييدها نيابة عن مختلف أصحاب المصلحة. توجد استراتيجية تنسيق للمساعدات النقدية والقسائم لدعم الرسائل المتسقة لجميع أصحاب المصلحة، وتتواصل الجمعية الوطنية باستمرار مع جميع أصحاب المصلحة المعنيين.</t>
  </si>
  <si>
    <t>تحت إشراف قيادة الجمعية الوطنية، توجد استراتيجية خارجية لحشد التأييد للمساعدات النقدية والقسائم وقيادة الجمعية الوطنية في وضع يمكنها من القيام بأنشطة فاعلة مع أصحاب المصلحة الخارجيين، وبحسب الحاجة.</t>
  </si>
  <si>
    <t>1.4.ب. التأييد والتنسيق الخارجي</t>
  </si>
  <si>
    <t>1.4.أ. التأييد والتنسيق الداخلي</t>
  </si>
  <si>
    <t>الوضوح بشأن أدوار الإدارات المختلفة في التنفيذ الفعال للمساعدات النقدية والقسائم.</t>
  </si>
  <si>
    <t>الوضوح بشأن أدوار الإدارات المختلفة في التنفيذ الفعال للمساعدات النقدية والقسائم. هناك إجراءات تشغيل موحدة محددة للمساعدات النقدية والقسائم تحدد الفصل بين الواجبات عبر إدارات الجمعية الوطنية. يتم استخدام إجراءات التشغيل الموحدة بشكل روتيني.</t>
  </si>
  <si>
    <t>نوع النظام المحاسبي المستخدم (مثل الباستيل ونافيجن) وإلى أي مدى يسمح بتعيين القيود على المساعدات النقدية والقسائم (على سبيل المثال، لا يسمح النظام المحاسبي بالمساعدات النقدية والقسائم؛ يمكن للنظام تحديد ماهية المساعدات النقدية والقسائم المساعدة، حسب التاريخ والنوع والميزانية)</t>
  </si>
  <si>
    <t>يسمح النظام المحاسبي جزئيا بتعيين أي قيود على أنها "مساعدات النقدية والقسائم " ويسمح باجراء التتبع ذي الصلة، ويجري حاليا إجراء مزيد من التحديثات.</t>
  </si>
  <si>
    <t>يسمح النظام المحاسبي تماما بتعيين المدخلات على أنها "المساعدات النقدية والقسائم" ويسمح بتتبع المصنف حسب المساعدات النقدية والقسائم ونوع المشروع وما إلى ذلك، ويتم تحديثه بانتظام. نظام المحاسبة المعمول به مناسب للاستجابة لمجموعة من الأزمات والاحتياجات الإنسانية عبر القطاعات.</t>
  </si>
  <si>
    <t>لا يسمح النظام المحاسبي بتعيين القيود على أنها "مساعدات النقدية والقسائم" مستمرة و / أو تعتمد على الدعم الخارجي.</t>
  </si>
  <si>
    <t>تعتبر أنظمة إدارة المعلومات ذات الصلة بالمساعدات النقدية والقسائم مخصصة و/أو تعتمد على الدعم الخارجي ولا تلبي احتياجات الاستعداد والتنفيذ.</t>
  </si>
  <si>
    <t>2.3.أ. البنية التحتية والمعدات التقنية (مثل استخدام الأدوات الإلكترونية والأنظمة غير الورقية والأجهزة اللوحية، ومجموعة البيانات المفتوحة (ODK) وما إلى ذلك؟)</t>
  </si>
  <si>
    <t>الأدوات والإرشادات الفنية للمساعدات النقدية والقسائم</t>
  </si>
  <si>
    <t>2.4.أ. دمج المساعدات النقدية والقسائم في أدوات دورة البرامج الحالية</t>
  </si>
  <si>
    <t>لدى الجمعية الوطنية صندوق احتياطي صغير متاح للاستجابة السريعة للمساعدات النقدية والقسائم. توجد عمليات خاصة بالموافقة على إطلاق الأموال وتجديد توريدها، ولكنها تحتاج إلى تعزيز.</t>
  </si>
  <si>
    <t>لا تملك الجمعية الوطنية أموالا احتياطية متاحة للاستجابة السريعة للمساعدات النقدية والقسائم وعمليات خاصة بالموافقة على إطلاق الأموال وتجديد توريدها على نحو مستمر.</t>
  </si>
  <si>
    <t>تخصص الجمعية الوطنية بشكل منهجي أموالا احتياطية للاستجابة السريعة للمساعدات النقدية والقسائم وتعتبر عمليات الموافقة على إطلاق الأموال مناسبة للاستجابة إلى مجموعة من الأزمات والاحتياجات الإنسانية عبر القطاعات. وقد اختبرت بنجاح نظم تجديد موارد المساعدات النقدية والقسائم الأموال. هذا يستثني التجديد من خلال صندوق الطوارئ للإغاثة في حالات الكوارث DREF أو المساعدات الطارئة EA.</t>
  </si>
  <si>
    <t>3.3.أ. المعرفة والمهارات اللازمة لاتخاذ القرارات الخاصة بالمساعدات النقدية والقسائم</t>
  </si>
  <si>
    <t xml:space="preserve">3.4.أ. الملاءمة والقدرة على تحديد جدوى المساعدات النقدية والقسائم </t>
  </si>
  <si>
    <t>تعتبر مهارات الموظفين وقدرتهم ذات الصلة على إجراء تحليل للاستجابة لتصميم برامج المساعدات النقدية والقسائم مخصصة و/أو تعتمد على الدعم الخارجي.</t>
  </si>
  <si>
    <t>يتمتع ما لا يقل عن نصف الموظفين المعنيين بالمهارات والقدرة على تنفيذ المساعدات النقدية والقسائم استجابة لحالة طوارئ بما في ذلك النظر في تحديد قيمة التحويل، واختيار آلية التنفيذ وإعدادها، واستهداف نقاط الضعف، وإشراك المجتمع المحلي والمساءلة، وسلامة الفئات المتضررة.</t>
  </si>
  <si>
    <t>يمتلك الموظفين المعنيين قدرات ومهارات محدودة لتنفيذ وتوسيع نطاق المساعدات النقدية والقسائم. يعمل الموظفون على أساس مخصص ولكن يتم الاعتماد على الدعم الخارجي.</t>
  </si>
  <si>
    <t>3-4-ج. القدرة على التنفيذ المساعدات النقدية والقسائم</t>
  </si>
  <si>
    <t xml:space="preserve"> المهارات والقدرات الخاصة بتنفيذ المساعدات النقدية والقسائم – موظفو البرنامج</t>
  </si>
  <si>
    <t>يتمتع ما لا يقل عن نصف الموظفين المعنيين بالمهارات والقدرة على تنفيذ المساعدات النقدية والقسائم، ورصد السوق والسياق بما يتماشى مع الممارسات الجيدة باستخدام أطرالرصد الملائمة للاستجابة لحالات الطوارئ. يتم تضمين حماية بيانات المستفيد في مراقبة وتقييم المساعدات النقدية والقسائم.</t>
  </si>
  <si>
    <t>يتمتع موظفو الموارد البشرية المعنيون بمهارات وقدرات محدودة لدعم توسيع نطاق المساعدات النقدية والقسائم. يعمل الموظفين على أساس مخصص ويعتمد على الدعم الخارجي.</t>
  </si>
  <si>
    <t xml:space="preserve">3.5.ب. زيادة قدرة التمويل والتدفقات النقدية للمساعدات النقدية والقسائم </t>
  </si>
  <si>
    <t>يتمتع موظفو اللوجستيات والمشتريات المعنيون بمهارات وقدرات محدودة لدعم توسيع نطاق المساعدات النقدية والقسائم. يعمل الموظفين على أساس مخصص ويعتمد على الدعم الخارجي.</t>
  </si>
  <si>
    <t>3.5.ه. رفع قدرات تكنولوجيا المعلومات والتنسيق للمساعدات النقدية والقسائم</t>
  </si>
  <si>
    <t>يتمتع ما لا يقل عن نصف موظفي تكنولوجيا المعلومات والاتصالات المعنيين بالقدرة والمهارات اللازمة لدعم توسيع نطاق المساعدات النقدية والقسائم بما يتماشى مع الممارسات الجيدة. وتتاح قدرات تكنولوجيا المعلومات والاتصالات عبر الدورة البرنامجية لتسجيل المساعدات النقدية والقسائم وتسويتها، والإبلاغ عنها في حالات الطوارئ.</t>
  </si>
  <si>
    <t>يتمتع جميع موظفي تكنولوجيا المعلومات والاتصالات بالقدرات والمهارات اللازمة لدعم توسيع نطاق المساعدات النقدية والقسائم استجابة لمجموعة من الأزمات والاحتياجات الإنسانية عبر القطاعات بما يتماشى مع الممارسات الجيدة.</t>
  </si>
  <si>
    <t xml:space="preserve">3.5.و. رفع القدرات الأمنية للمساعدات النقدية والقسائم </t>
  </si>
  <si>
    <t>هناك نظام اتصالات ثنائي الاتجاه مناسب ثقافيا وشامل يعمل بكامل طاقته، بما في ذلك آليات التغذية المرتدة ومعالجة الشكاوى، بحيث يتم إدخال البيانات منها باستمرار في البرنامج. تم وضع نظام الاتصال ثنائي الاتجاه لمجموعة من الأزمات والاحتياجات الإنسانية عبر القطاعات.</t>
  </si>
  <si>
    <t>توجد آليات للتغذية الراجعة ومعالجة الشكاوى، ويجري العمل بانتظام على المعلومات الواردة لتحسين البرمجة. يتم توثيق تحليل النتائج واستخدام أدوات التصميم والتنفيذ المستقبلية لمجموعة من الأزمات والاحتياجات الإنسانية عبر القطاعات.</t>
  </si>
  <si>
    <t>يتم وضع آليات التغذية الراجعة والشكاوى استجابة لحالة الطوارئ ، ولكن المعلومات الواردة لا يتم التصرف بناء عليها بشكل منهجي لتحسين البرنامج.</t>
  </si>
  <si>
    <t>وآليات التغذية الراجعة ومعالجة الشكاوى المعمول بها مخصصة و/أو تعتمد على الدعم الخارجي.</t>
  </si>
  <si>
    <t>4.1.ج. آليات التغذية الراجعة ومعالجة الشكاوى</t>
  </si>
  <si>
    <t xml:space="preserve">4.2.ب. تنسيق الحركة الدولية للصليب الأحمر والهلال الأحمر </t>
  </si>
  <si>
    <t>لا يوجد سوى عدد قليل من الشراكات لتنفيذ المساعدات النقدية والقسائم وترتيبات الشراكة مخصصة و/أو تعتمد على الدعم الخارجي.</t>
  </si>
  <si>
    <t>هناك عدد محدود من الشراكات للمساعدات النقدية والقسائم. تدرك الجمعية الوطنية أهمية بناء شراكات فعالة. قام الشركاء المحتملون (الشركاء التقليديون وغير التقليديين ومنظمات القطاع الخاص) برسم خرائط وسعوا جزئيا للاستجابة لحالة الطوارئ.</t>
  </si>
  <si>
    <t>تمكنت الجمعية الوطنية من بناء شراكات فعالة مع مجموعة من أصحاب المصلحة وهي قادرة على الحفاظ على الشراكات وتوسيعها. تسعى الجمعية الوطنية بنشاط إلى إقامة شراكات جديدة للمساعدات النقدية والقسائم وتعطي الاهتمام والموارد الكافية لبناء شراكات قوية وطويلة الأجل للمساعدات النقدية والقسائم والحفاظ عليها من أجل التمكن من الاستجابة لمجموعة من الأزمات والاحتياجات الإنسانية عبر القطاعات</t>
  </si>
  <si>
    <t>عدد شركاء الصليب الأحمر والهلال الأحمر الذين يدعمون المساعدات النقدية والقسائم. حضور شركاء الصليب الأحمر والهلال الأحمر في اتفاقيات الشراكة أو مذكرة التفاهم المحتملة في الجمعية الوطنية لحالات الطوارئ. أنواع الأنشطة التعاونية التي تتم مع الشركاء، مثل تحديد مقدمي الخدمات المالية FSP أو تقييم السوق المشترك للجمعية أو نظام مراقبة السوق في المناطق x</t>
  </si>
  <si>
    <t>تعتبر مشاركة الجمعية الوطنية في آليات التنسيق الاستراتيجي والتشغيلي المحلية (مثل مجموعة العمل النقدية الوطنية/الخارجية – مجموعات العمل النقدية) مخصصة و/أو تعتمد على الدعم الخارجي.</t>
  </si>
  <si>
    <t>تكون مشاركة الجمعية الوطنية في آليات التنسيق الاستراتيجي والتشغيلي المحلية (مثل مجموعات العمل النقدية/الوطنية) منتظمة عند الاستجابة لحالات الطوارئ، ولكن ليس عند دعم المساعدات النقدية والقسائم.</t>
  </si>
  <si>
    <t>تكون مشاركة الجمعية الوطنية في آليات التنسيق الاستراتيجي والتشغيلي المحلية (مثل مجموعات العمل النقدية/الوطنية) والفعاليات، منتظمة وترأسها الجمعية الوطنية في بعض الأحيان. يمتد التعاون بين الجمعية الوطنية إلى ما هو أبعد من الاستجابة لحالات الطوارئ المتمثلة بدعم الإستعداد للمساعدات النقدية والقسائم المتعلقة بمجموعة من الأزمات والاحتياجات الإنسانية عبر القطاعات.</t>
  </si>
  <si>
    <t>التقييمات الإقليمية أو الدروس المستفادة أو التقييمات التي شاركت فيها الجمعية الوطنية (مثل تقرير التقييم النهائي لانعدام الأمن الغذائي في الجنوب الأفريقي) المشاركة على المستوى الإقليمي للإتحاد الدولي لجمعيات الصليب الأحمر والهلال الأحمر للمساعدات النقدية والقسائم (مثل المساهمة في الخطط الإقليمية لآسيا والمحيط الهادئ والتحديثات التشغيلية) المساعدات النقدية والقسائم أو التقارير التي تنتجها الجمعية الوطنية (تمت مشاركتها على نطاق أوسع / إقليميا) أمثلة على رفع قدرات المساعدات النقدية والقسائم على الصعيد الإقليمي (مثل زيادة ملاوي وبوروندي إلى زامبيا لتلقي آخر تدخل في المساعدات النقدية والقسائم الداخلية) المشاركة في شراكة التعلم في مجال التحويلات النقدية CaLP الإقليمية أو الأحداث /والمبادرات الأخرى (مثل الاجتماعات أو الندوات عبر الإنترنت أو ورش العمل أو التدريبات)</t>
  </si>
  <si>
    <t>مشاركة الجمعية الوطنية في آليات وفعاليات التنسيق الاستراتيجي والتشغيلي الإقليمي منتظمة وترأسها الجمعية في بعض الأحيان. يمتد التعاون بين الجمعية الوطنية إلى ما هو أبعد من الاستجابة لحالات الطوارئ إلى دعم الإستعداد للمساعدات النقدية والقسائم لمجموعة من الأزمات والاحتياجات الإنسانية عبر القطاعات.</t>
  </si>
  <si>
    <t>مشاركة الجمعية الوطنية في آليات التنسيق الاستراتيجي والتشغيلي الإقليمية منتظمة عند الاستجابة لحالات الطوارئ، ولكن ليس عند دعم المساعدات النقدية والقسائم.</t>
  </si>
  <si>
    <t>المشاركة في المساعدة الإقليمية النقدية والقسائم هي مشاركة مخصصة و/أو تعتمد على الدعم الخارجي.</t>
  </si>
  <si>
    <t>المشاركة في المساعدات النقدية والقسائم العالمية للتنسيق والتعاون الاستراتيجية والتشغيلية هي مشاركة مخصصة و/أو تعتمد على الدعم الخارجي.</t>
  </si>
  <si>
    <t>مشاركة الجمعية الوطنية في آليات التنسيق الاستراتيجية والتشغيلية العالمية منتظمة عند الاستجابة لحالات الطوارئ، ولكن ليس عند دعم المساعدات النقدية والقسائم.</t>
  </si>
  <si>
    <t>مشاركة الجمعية الوطنية في آليات وفعاليات التنسيق الاستراتيجي والتشغيلي العالمية منتظمة وترأسها الجمعية في بعض الأحيان. يمتد التعاون بين الجمعية الوطنية إلى ما هو أبعد من الاستجابة لحالات الطوارئ إلى دعم الإستعداد للمساعدات النقدية والقسائم لمجموعة من الأزمات والاحتياجات الإنسانية عبر القطاعات.</t>
  </si>
  <si>
    <t>أمثلة على رفع قدرات المساعدات النقدية والقسائم على الصعيد الإقليمي (مثل زيادة ملاوي وبوروندي إلى زامبيا لتلقي آخر تدخل في المساعدات النقدية والقسائم الداخلية) المشاركة في شراكة التعلم في مجال التحويلات النقدية CaLP الإقليمية أو الأحداث /والمبادرات الأخرى (مثل الاجتماعات أو الندوات عبر الإنترنت أو ورش العمل أو التدريبات) (على سبيل المثال ندوة الويب التي قدمتها BRC Cash Hub حول مقدمي الخدمات المالية، والمشاركة في استراتيجية خارطة الطريق للمساعدات النقدية والقسائم العالمية ، والمشاركة في شراكة التعلم في مجال التحويلات النقدية CaLP 100 )</t>
  </si>
  <si>
    <t>لا تتقبل الجمعية الوطنية أي مدخلات من آليات التنسيق الاستراتيجية والتشغيلية الخارجية للمساعدات النقدية والقسائم بما يتماشى مع التزامات المساعدات النقدية والقسائم العالمية. (مثل مجموعات العمل النقدية).</t>
  </si>
  <si>
    <t xml:space="preserve"> تتقبل الجمعية الوطنية الحد الأدنى من المدخلات الواردة من آليات التنسيق الاستراتيجية والتشغيلية الخارجية، بما في ذلك بما يتماشى مع الالتزامات العالمية للاستجابة لحالة الطوارئ. (مثل مجموعات العمل النقدية).</t>
  </si>
  <si>
    <t>تتقبل الجمعية الوطنية المدخلات الواردة من المساعدات النقدية والقسائم الخارجية لآليات التنسيق الاستراتيجي والتشغيلي (مثل مجموعات العمل الوطنية النقدية)، بما في ذلك بما يتماشى مع الالتزامات العالمية لمجموعة من الأزمات والاحتياجات الإنسانية عبر القطاعات.</t>
  </si>
  <si>
    <t>أمثلة على الاستراتيجيات أو الالتزامات أو الأدوات المعتمدة عالميا أو الالتزامات أو الأدوات التي تستخدمها الجمعية الوطنية أو تقرأها (مثل المبادئ التوجيهية لمكتب النفاذ بشأن الحماية الاجتماعية والنقد، واللجنة عالية المستوى الخاصة بإدارة النقد في البيئات ذات القيود، ودراسات شراكة التعلم في مجال التحويلات النقدية CaLP، والمساعدات النقدية والقسائم الأخرى للوكالات) مجموعات العمل النقدية المساعدات النقدية والقسائم التدريبية التي حضرتها مؤخرا قيادة الجمعية الوطنية</t>
  </si>
  <si>
    <t>رسم خرائط لخطط الحماية الاجتماعية المعمول بها، كتفاصيل المشاركة المبكرة أو جهود التشاور مع الحكومة (مثل محاضر الاجتماعات أو الأدوات المشتركة) الاتفاقات المبرمة مع الوكالات الحكومية ذات الصلة بنوع الدور / الأدوار التنفيذية التي اتخذتها الجمعية الوطنية بالفعل في ربط مساعداتها النقدية والقسائم بالحماية الاجتماعية (مثل الدعم المتعلق باستهداف برنامج شبكة الأمان الوطنية)</t>
  </si>
  <si>
    <t>نجاح الجمعية الوطنية في ربط الاستجابات الطارئة النقدية والقسائم بأنظمة الحماية الاجتماعية الحكومية الحالية وهي الشريك المفضل لتقديم المساعدات النقدية والقسائم في البلاد، بحيث بنت الجمعية سمعة طيبة كجهة فاعلة نقدية ذات مصداقية على المستوى الوطني والإقليمي والعالمي</t>
  </si>
  <si>
    <t>وضعت الجمعية الوطنية خطط ومبادرات الحماية الاجتماعية في البلد، وأبرمت اتفاقات مع الجهات الحكومية المحلية و/أو الوطنية لتنفيذ المساعدات النقدية والقسائم. تتمتع الجمعية الوطنية بخبرة في ربط المساعدات النقدية والقسائم بخطط الحماية الاجتماعية المحلية و / أو الوطنية الفاعلة وقادرة على تطبيقها على مجموعة من الأزمات والاحتياجات الإنسانية عبر القطاعات.</t>
  </si>
  <si>
    <t>وضعت الجمعية الوطنية خطط ومبادرات الحماية الاجتماعية في البلد، وشاركت مع الجهات الفاعلة الحكومية المحلية و/أو الوطنية كجزء من أنشطة المساعدات النقدية والقسائم، ولكنها لم تنفذ بشكل مشترك كاستجابة لحالة الطوارئ.</t>
  </si>
  <si>
    <t>4.5.ب. ربط الحماية الاجتماعية مع الحكومة</t>
  </si>
  <si>
    <t>5.1.أ. تصميم اختبارالمساعدات النقدية والقسائم وتمويله</t>
  </si>
  <si>
    <t>تقوم الجمعية الوطنية بانتظام بتضمين اختبارات المساعدات النقدية والقسائم في خطط الإستعداد للمساعدات النقدية والقسائم الخاصة بها وهي قادرة على تمويل ذلك.</t>
  </si>
  <si>
    <t>مصدرومدة التمويل الحالي لاختبار المساعدات النقدية والقسائم، عدد المرات التي تمكنت فيها الجمعية الوطنية من تمويل الاختبارات النقدية والقسائم</t>
  </si>
  <si>
    <t>لا توجد خطط لاختبار قدرات المساعدات النقدية والقسائم</t>
  </si>
  <si>
    <t>أجريت عملية اختبار واحدة على الأقل، ويجري إدراج التعلم في إجراءات التشغيل الموحدة للمساعدات النقدية والقسائم.</t>
  </si>
  <si>
    <t>يستفيد موظفو الجمعية الوطنية والإدارة من القدرات الخارجية النقدية والقسائم المتزايدة التي توفرها الاستجابة لحالات الطوارئ من قبل الفرق الوطنية للاستجابة الوطنية للكوارث / وفرق الاستجابة الإقليمية للكوارث، وفرق مواجهة الاحتياجات المفاجئة؛ كفرصة للتعلم، ويتم دمجها في مراجعات أداء الموظفين وخطط تطوير المهارات.</t>
  </si>
  <si>
    <t>لا يستفيد موظفو الجمعية الوطنية والإدارة من المساعدات الخارجية التي توفرها الفرق الوطنية للاستجابة الوطنية للكوارث / وفرق الاستجابة الإقليمية للكوارث، وفرق مواجهة الاحتياجات المفاجئة، كفرصة للتعلم.</t>
  </si>
  <si>
    <t>التوثيق / دراسات الحالة حول اختبار تجربة الجمعية الوطنية للمساعدات النقدية والقسائم مخصص و / أو يعتمد على الدعم الخارجي</t>
  </si>
  <si>
    <t>توجد وثائق منتظمة/دراسات حالة عن تجربة الجمعية الوطنية لاختبارالمساعدات النقدية والقسائم في الاستجابة لحالة الطوارئ، ويتم نشرها لتعزيز الممارسات الجيدة داخل الجمعية الوطنية، ولكن بموارد تقنية ومالية محدودة.</t>
  </si>
  <si>
    <t>تقوم الجمعية الوطنية بإعادة التقييم الذاتي للإستعداد للمساعدات النقدية والقسائم بانتظام بعد الاختبار أو بعد استعراضات الإجراءات، وحددت مجالات جديدة للاستثمار في المساعدات النقدية والقسائم ويمكنها أن توضح كيف تم إدراجها في استراتيجيات المساعدات النقدية والقسائم والأنظمة من أجل التمكن من الاستجابة لمجموعة من الأزمات والاحتياجات الإنسانية عبر القطاعات.</t>
  </si>
  <si>
    <t>خطط اختبار قدرة المساعدات النقدية والقسائم مخصصة وعمليات التقييم الذاتي للإستعداد للمساعدات النقدية والقسائم غير مكتملة / وتعتمد على الدعم الخارجي.</t>
  </si>
  <si>
    <t>القيادة القائمة على التشاور والتنسيق</t>
  </si>
  <si>
    <t>الخطط التشغيلية وخطة عمل الإستعداد للمساعدات النقدية والقسائم</t>
  </si>
  <si>
    <t>المجال 1</t>
  </si>
  <si>
    <t>الأدوات والإرشادات التوجيهية المتعلقة بالإستعداد للمساعدات النقدية والقسائم</t>
  </si>
  <si>
    <t>المجال2</t>
  </si>
  <si>
    <t>المجال3</t>
  </si>
  <si>
    <t>المجال4</t>
  </si>
  <si>
    <t>المجال5</t>
  </si>
  <si>
    <t>مهارات وقدرات المساعدات النقدية والقسائم - موظفو البرنامج</t>
  </si>
  <si>
    <t>مهارات وقدرات المساعدات النقدية والقسائم - القيادة وصناع القرار</t>
  </si>
  <si>
    <t>تحليل قدرة الموارد البشرية المساعدات النقدية والقسائم</t>
  </si>
  <si>
    <t>عملية توفير التمويل ووإطلاقه وتجديده</t>
  </si>
  <si>
    <t>إعادة تقييم قدرة مساعدات النقد والقسائم</t>
  </si>
  <si>
    <t>مهارات وقدرات المساعدات النقدية والقسائم - موظفو خدمات الدعم والمتطوعون</t>
  </si>
  <si>
    <t>اختبار المساعدات النقدية والقسائم وتصميمه وتمويله</t>
  </si>
  <si>
    <t>إدارة المعرفة المساعدات النقدية والقسائم</t>
  </si>
  <si>
    <t>دعم القيادة لتطوير رؤية المساعدات النقدية والقسائم .</t>
  </si>
  <si>
    <t>مراجعة استراتيجية إدارة الكوارث واستراتيجية الصحة باستخدام عدسة المساعدات النقدية والقسائم. تضمين المساعدات النقدية والقسائم في مراجعة خطة الجمعية الوطنية الاستراتيجية المستقبلية.</t>
  </si>
  <si>
    <t>السعي للحصول على تمويل كامل كميزانية لوظيفة منسق المساعدات النقدية والقسائم يكرس فيها شاغر الوظيفة بدوام كامل.</t>
  </si>
  <si>
    <t>الحصول على موافقة مجلس الإدارة على مسودة استراتيجية التعزيز والتنسيق الداخلية</t>
  </si>
  <si>
    <t>2.1.أ. الأدوار والمسؤوليات / الفصل بين الواجبات باستخدام الإجراءات التشغيلية الموحدة (SOPs)</t>
  </si>
  <si>
    <t>إنشاء نظام تجديد التمويل. تطوير استراتيجية شاملة لتعبئة الموارد لجميع برامج المساعدات النقدية والقسائم.</t>
  </si>
  <si>
    <t>مراجعة أنظمة إدارة المعلومات وتكييفها للسماح بتحسين جمع بيانات المستفيدين وتخزينها وإدارتها بما يتماشى مع أحدث الممارسات الجيدة للمساعدات النقدية والقسائم</t>
  </si>
  <si>
    <t>استعراض أدوات دورة البرامج الحالية للجمعية الوطنية باستخدام المساعدات النقدية والقسائم واقتراح خطة عمل للمساعدة النقدية والقسائم</t>
  </si>
  <si>
    <t>إجراء أو إرسال موظفي الإدارة المالية المعنيين بالمساعدات النقدية والقسائم لتدريب الموظفين التشغيليين.</t>
  </si>
  <si>
    <t>عقد دوراتدريبية للموظفين المعنيين على المساعدات النقدية والقسائم .</t>
  </si>
  <si>
    <t>تنقيح رؤية واستراتيجيات المساعدات النقدية والقسائم لتشمل رسم خرائط المساعدات النقدية والقسائم للشركاء في حالات الطوارئ.</t>
  </si>
  <si>
    <t>زيادة المشاركة في اجتماعات مجموعات العمل النقدية الخارجية وتحديد 1-2 مناوبين للمساعدات النقدية والقسائم عند انشغال المجموعة.</t>
  </si>
  <si>
    <t>تشجيع القيادة على دعم مجموعة واسعة من الالتزامات والاستراتيجيات والأدوات المتعلقة بالمساعدات النقدية والقسائم .</t>
  </si>
  <si>
    <t>تجريب نظام المساعدة النقدية والقسائم. إعداد تقرير عن الدروس المستفادة عن آخر اختبار تجريبي اجري للمساعدات النقدية والقسائم وتحديث إجراءات التشغيل الموحدة/إرشادات المساعدات النقدية والقسائم.</t>
  </si>
  <si>
    <t>البحث عن تمويل لبرنامج التعلم من الأقران.</t>
  </si>
  <si>
    <t>إجراء التقييم الذاتي للمساعدات النقدية والقسائم بعد آخر اختبار تجريبي للمساعدات النقدية والقسائم</t>
  </si>
  <si>
    <t>5-3-أ. الاستعداد للمساعدات النقدية والقسائم- التقييم الذاتي بعد الاختبار أو التنفيذ أو بعد استعراض الإجراءات</t>
  </si>
  <si>
    <t>1.4.أ. التعزيز والتنسيق الداخلي</t>
  </si>
  <si>
    <t>1.4.ب. التعزيز والتنسيق الخارجي</t>
  </si>
  <si>
    <t>الخطط التشغيلية والمساعدات النقدية وخطة عمل الاستعداد للمساعدات النقدية والقسائم</t>
  </si>
  <si>
    <t>الوثائق الاستراتيجية الجمعية الوطنية التي تحتوي على المساعدات النقدية والقسائم (على سبيل المثال، المساعدات النقدية والقسائم هي إحدى ركائز الخطة الاستراتيجية للجمعية الوطنية لعام 2020؛ المساعدات النقدية والقسائم جزء من إطار عمل الجمعية الوطنية للتعافي)، بما في ذلك الوثائق التي تبين المركز المالي (على سبيل المثال، لم يتم تضمينها بعد، ولكن تم الاتفاق على تضمينها في المراجعة التالية). اجتماعات أو ورش عمل تعقد فيها مناقشات حول التطوير الاستراتيجي لتقديم المساعدات النقدية والقسائم .</t>
  </si>
  <si>
    <t>أسماء وعدد الفروع التي يدعم المقر الرئيسي الوطني فيها خطط للتأهب. الإدارات أو الوظائف التي يدعم فيها المقر الرئيسي الوطني الفروع (مثل التمويل فقط ؛ جميع الإدارات ذات الصلة بالمساعدات النقدية والقسائم</t>
  </si>
  <si>
    <t>يتم تقديم دعم المقر الرئيسي الوطني فيما يتعلق بتقديم المساعدات النقدية والقسائم للفروع في الوقت المناسب ويشمل الدعم الفني والمالي.</t>
  </si>
  <si>
    <t>أسماء وعدد الفروع التي يدعمها المقر الرئيسي الوطني لتنفيذ مساعداتها. أمثلة على توظيف الموظفين الفنيين و / أو موظفي الدعم أثناء التدخلات النقدية والقسائم (مثل توظيف الاطباء الذين تم نشرهم أثناء الاستجابة للفيضانات الأخيرة) إجراء دورات تدريبية أو تدريبات تنشيطية. وجود أمثلة على إجراء عمليات المحاكاة لتقديم المساعدات النقدية والقسائم.</t>
  </si>
  <si>
    <t>وجود مسؤول تنسيق المساعدات النقدية والقسائم، وحالة التمويل، ومدة الوظيفة وما إذا كان الدور المخصص بدوام كامل. وجود وحالة الأسس المرجعية (على سبيل المثال الأسس المرجعية موجودة وترشد المجموعة بالأدوار والكيفية والمهام الواجب تنفيذها).</t>
  </si>
  <si>
    <t>وجود فريق العمل الفني لدعم المساعدات النقدية والقسائم، ومدى انتظامه / نشاطه (على سبيل المثال ، فريق العمل الفني لدعم المساعدات النقدية والقسائم الذي تم إنشاؤه منذ ديسمبر 2019 يجتمع شهريا؛ أو فريق العمل الفني لدعم المساعدات النقدية والقسائم تم تشكيله حديثا ولم يعمل بعد بشكل كامل). وجود الأسس المرجعية وفيما إذا تم استخدامها. كيف يمكن للمجموعة القيام بدورها. وجود محاضر أي اجتماعات توثق مشاركة او تنفيذ او دعم الفريق الفني لتقديم المساعدات النقدية والقسائم الرئيسية.</t>
  </si>
  <si>
    <t>وجود استراتيجية داخلية للتشاور حول المساعدات النقدية والقسائم، ووجود استراتيجية داخلية لتنسيق المساعدات النقدية والقسائم. محضر أي اجتماعات تم فيها اعتماد الاستراتيجيات من قبل الإدارة.</t>
  </si>
  <si>
    <t>المساعدات الخارجية النقدية والقسائم مستمرة و / أو تعتمد على الدعم الخارجي. الجمعية الوطنية ليست في وضع يسمح لها بالترويج للمساعدات النقدية والقسائم خارجيا. لا توجد استراتيجية تنسيق للمساعدات النقدية والقسائم لإرسال رسائل متسقة إلى أصحاب المصلحة الخارجيين.</t>
  </si>
  <si>
    <t>إن استراتيجية الجمعية الوطنية لحشد التأييد للمساعدات النقدية والقسائم معروفة ومحترمة من قبل أصحاب المصلحة النقدية والقسائم في البلد وتحفز أصحاب المصلحة الآخرين للعمل على دعم المساعدات النقدية والقسائم.</t>
  </si>
  <si>
    <t>وجود استراتيجية خارجية لحشد التأييد حول تقديم المساعدات النقدية والقسائم، ووجود استراتيجية تنسيق خارجية للمساعدات النقدية والقسائم. محضر أي اجتماعات تم فيها اعتماد الاستراتيجيات من قبل الإدارة. أمثلة وتواتر الاجتماعات عندما تقوم الإدارة بأي مشاورات خارجية (مثل الاجتماعات العرضية مع الحكومة بشأن النقد والحماية الاجتماعية ؛ استخدام المساعدات النقدية والقسائم للاستجابة إلى جائحة كوفيد Covid - الاجتماعات الشهرية مع السلطات المحلية خلال المرحلة المبكرة من الأزمة).</t>
  </si>
  <si>
    <t>توفر إجراءات التشغيل الموحدة للمساعدات النقدية والقسائم التي تحدد الفصل بين الواجبات على مستوى المقر الرئيسي الوطني للجمعية الوطنية والفرووع التابعة لها. محاضر الاجتماعات التي تؤيد تطبيق إجراءات التشغيل الموحدة للمساعدات النقدية والقسائم. إجراءات التشغيل الموحدة تطبق على أي مساعدات أخرى، وهي تستخدم بدلا من إجراءات الجمعية الوطنية الخاصة (مثل إجراءات التشغيل الموحدة للمساعدات النقدية والقسائم للإتحاد الدولي لجمعيات الصليب الأحمر والهلال الأحمر، واجراءات المساءلة الخاصة بالجمعية الوطنية فيما يخص المساعدات النقدية والقسائم) مدى انتظام استخدام إجراءات التشغيل الموحدة من قبل من؟ وعدد مرات تحديثها (على سبيل المثال إجراءات التشغيل الموحدة للمساعدات النقدية والقسائم مطورة ولكن تستخدم فقط من قبل إدارة البرامج والمالية؛ المستخدمة من قبل المقر الرئيسي الوطني دون تطبيقها داخل الفروع؛ أو توفر إجراءات التشغيل الموحدة للمساعدات النقدية والقسائم، ولكن لا أحد يستخدمها) تاريخ التدريبات المقدمة في إجراءات التشغيل الموحدة وأي موظف. توفر أي مصفوفة لتوزيع المسؤوليات والأدوار يتم إجراؤها أو استخدامها.</t>
  </si>
  <si>
    <t>ليس هناك أي وضوح بشأن الأدوار المحددة لموظفي الجمعية الوطنية المطلوبة للتنفيذ الفعال للمساعدات النقدية والقسائم. لا توجد إجراءات تشغيل موحدة للمساعدات النقدية والقسائم تحدد الفصل بين الواجبات عبر إدارات الجمعية الوطنية / أو توجد إجراءات التشغيل الموحدة ولكن استخدامها مخصص و / أو يعتمد على الدعم الخارجي.</t>
  </si>
  <si>
    <t>إن أدوار ومسؤوليات كل إدارة على جميع المستويات (المقر الرئيسي الوطني والفروع) واضحة ومسجلة في إجراءات التشغيل الموحدة الخاصة بالمساعدات النقدية والقسائم التي تحدد الفصل بين الواجبات. يتم استخدام إجراءات التشغيل الموحدة وتحديثها بشكل روتيني. تم إجراء تمرين مصفوفة توزيع المسؤوليات والأدوار وهي قيد الاستخدام.</t>
  </si>
  <si>
    <t>تسمح النظم المالية للجمعية الوطنية بإيصال المساعدات النقدية والقسائم استجابة للاحتياجات الإنسانية في غضون 8 أسابيع. هناك وضوح في إجراءات التوقيع ومستويات الموافقة. يتم توثيق العمليات المالية بوضوح ولكنها ليست معروفة على نطاق واسع ولا يتم اتباعها دائما.</t>
  </si>
  <si>
    <t>تسمح النظم المالية للجمعية الوطنية بتقديم المساعدات النقدية والقسائم استجابة لمجموعة من الأزمات والاحتياجات الإنسانية عبر القطاعات. تتم مراجعة الأنظمة والعمليات والأدوات وتحديثها لضمان عمل النظام بسلاسة وكفاءة وتحديثه بانتظام. النظام المالي المعمول به مناسب للاستجابة لمجموعة من الأزمات والاحتياجات الإنسانية عبر القطاعات</t>
  </si>
  <si>
    <t>وجود عمليات مالية موثقة لمساعدات النقدية والقسائم (مثل الدليل المالي أو المبادئ التوجيهية) ، ومن يستخدمها ، ومتى (على سبيل المثال تستخدم قصرًا أثناء حالات الطوارئ أو طوال الوقت) وعدد مرات تحديثها. أي مستند أو تدفق عملية يحدد عملية التوقيع على المساعدات النقدية والقسائم أمثلة على الاستجابات السابقة حيث تم توفير المساعدات النقدية والقسائم في غضون 8 أسابيع من الكارثة (مثل الاستجابة لعمليات صندوق الطوارئ للإغاثة في حالات الكوارث DREF والتحويلات المالية التجريبية لعام 2016).</t>
  </si>
  <si>
    <t>لا تأخذ أنظمة اللوجستيات والمشتريات في الاعتبارخصوصيات المساعدات النقدية والقسائم / أو يتم مراعاتها بشكل محدود وهي مخصصة و / أو تعتمد على الدعم الخارجي.</t>
  </si>
  <si>
    <t>تعمل أنظمة الخدمات اللوجستية والمشتريات لدعم تقييمات السوق والتعاقد ودفع المساعدات النقدية والقسائم على العمل بكامل طاقتها، وتكون الأنظمة قادرة على الاستجابة لمجموعة من الأزمات والاحتياجات الإنسانية عبر القطاعات. تسمح نظم الخدمات اللوجستية والمشتريات بتسليم المساعدات النقدية والقسائم بسرعة وعلى نطاق واسع، ويتم تحديثها بانتظام تحت إدارة منسق المساعدات النقدية والقسائم</t>
  </si>
  <si>
    <t xml:space="preserve"> لم يتم تحديد آليات تسليم للمساعدات النقدية والقسائم المحتملة أو هي مخصصة و / أو تعتمد على الدعم الخارجي.</t>
  </si>
  <si>
    <t>رسم خرائط لآليات التنفيذ المناسبة للمساعدات النقدية والقسائم لمجموعة من الأزمات والاحتياجات الإنسانية عبر القطاعات واستخدامها. إبرام اتفاقيات مسبقة مع الأطراف الثالثة / المزودين أو مقدمي الخدمات المالية الأكثر ملاءمة (FSP/s). مراجعة الأطراف الثالثة ومزودي الخدمات المالية بانتظام (سنويا أو كل عامين).</t>
  </si>
  <si>
    <t>قدرة البنية التحتية والمعدات التقنية (مثل الأجهزة/البرمجيات) على دعم وتمكين تنفيذ المساعدات النقدية والقسائم ؛ اذكر ما إذا كان يتم النظر في الترقية. استخدام الأدوات الإلكترونية (الأنظمة الخالية من الورق)، مثل الأجهزة اللوحية و مجموعة البيانات المفتوحة (ODK) والموظفين الذين يتم تدريبهم على استخدامها، كم مرة تتم مراجعة البنية التحتية والمعدات لاستيعاب أفضل الممارسات المتعلقة بالمساعدات النقدية والقسائم أي أمثلة على البرامج/الاستجابات عندما تم تحديث المعدات لدعم المساعدات النقدية والقسائم وكيف.</t>
  </si>
  <si>
    <t>إرشادات دورة البرامج التي تحتوي على المساعدات النقدية والقسائم (مثل الإرشادات بشأن النداءات، والخطط القطرية النامية، والتخطيط والرصد والتقييم والإبلاغ PMER). مدى جودة أدوات توجيه دورة البرنامج لتحديد المساعدات النقدية والقسائم من حيث تحليل الاستجابة والتصميم والتنفيذ والرصد والتقييم. تعريف واضح لمن هو المسؤول عن ماذا، فيما يتعلق بالمساعدات النقدية والقسائم، في إرشادات دورة البرنامج. عدد مرات مراجعة أي إرشادات أو تحديثها أو آخر مرة تم تحديثها.</t>
  </si>
  <si>
    <t xml:space="preserve">2.4.ب. استحداث أدوات محددة لدورات برامج المساعدات النقدية والقسائم </t>
  </si>
  <si>
    <t>يوجد صندوق احتياطي للجمعية الوطنية وعمليات الموافقة منهجية ومباشرة. أمثلة على اختبار نظام تجديد موارد المساعدات النقدية والقسائم للاستجابة السريعة للمساعدات النقدية والقسائم</t>
  </si>
  <si>
    <t>لم تقم الجمعية الوطنية بتحديد كفاءات المساعدات النقدية والقسائم وتحليل الفجوات في الموارد البشرية. التدريب وتنمية المهارات مخصص للمساعدات النقدية والقسائم، ولكنه لا يغذي خطة تعزيز قدرات الموظفين النقدية والقسائم</t>
  </si>
  <si>
    <t>المهارات والقدرات اللازمة لتقديم المساعدات النقدية والقسائم – الإدارة وصناع القرار</t>
  </si>
  <si>
    <t>وجود إجراءات التشغيل الموحدة/مصفوفة توزيع المسؤوليات والأدوار للمساعدات النقدية والقسائم تحدد مستويات الصلاحيات لكبار صناع القرار بشأن المساعدات النقدية والقسائم. تحديد الوصف الوظيفي JDs بوضوح يحدد مستوى السلطة من حيث أدوار ومسؤوليات صانعي القرار والمساعدات النقدية والقسائم ومتطلبات المهارات والمعرفة. الدورات التدريبية التي حضرها أعضاء الإدارة حول المساعدات النقدية والقسائم. أمثلة حديثة على الوقت الذي اتخذت فيه الإدارة قرارات مستنيرة ومناسبة بشأن المساعدات النقدية والقسائم.</t>
  </si>
  <si>
    <t>أعداد/نسبة الموظفين المعنيين ذوي المهارات/القدرات، وفي أي مجال أو مجالات تقنية (على سبيل المثال، تم تدريب الموظفين على تقييم السوق/التقييم السريع للأسواق (RAM)) كم مرة شمل تحليل الجدوى الأخيرة تقييما للسوق وتحليله، وتفضيلات الفئات المرتبطة به وتحليل المخاطر.</t>
  </si>
  <si>
    <t>3.4.ب. خيارات الاستجابة للمساعدات النقدية والقسائم والقدرة على التصميم</t>
  </si>
  <si>
    <t>أعداد/نسبة الموظفين المعنيين ذوي المهارات/القدرات. عدد المرات التي أجريت فيها تحليل خيارات الاستجابة (أي تحليل الطرائق) لإثراء تصميم البرنامج واختيار المساعدات النقدية والقسائم (أو العينية)</t>
  </si>
  <si>
    <t>يتمتع جميع الموظفين المعنيين بالمهارات والقدرة على تنفيذ المساعدات النقدية والقسائم للاستجابة لمجموعة من الأزمات والاحتياجات الإنسانية عبر القطاعات. يتم تحديث قدرات الموظفين في تحديد قيمة التحويل، واختيار آلية التنفيذ وإعدادها، واستهداف نقاط الضعف، وإشراك المجتمع المحلي والمساءلة، وسلامة الفئات المتضررة بما يتماشى مع الممارسات الجيدة والخبرة المتطورة في المساعدات النقدية والقسائم</t>
  </si>
  <si>
    <t>أعداد/نسبة الموظفين المعنيين ذوي المهارات/القدرات. أمثلة على الرصد والتقييم التي تتضمن اعتبارات حماية بيانات المستفيدين. أمثلة على أطر الرصد المطورة أمثلة على الوقت الذي تم فيه تحديث قدرات الموظفين بما يتماشى مع أفضل الممارسات لتقديم المساعدات النقدية والقسائم (مثل حضور دورات تدريبية خارجية للمساعدات النقدية والقسائم</t>
  </si>
  <si>
    <t>3.5.أ. زيادة قدرة الموارد البشرية لموظفي المساعدات النقدية والقسائم</t>
  </si>
  <si>
    <t>يتمتع ما لا يقل عن نصف موظفي الموارد البشرية المعنيين بالمهارات والقدرة على دعم توسيع نطاق المساعدات النقدية والقسائم. تتوفر قدرات الموارد البشرية عبر دورة البرنامج لتوظيف خبراء المساعدات النقدية والقسائم والاحتفاظ بهم استجابة لحالات الطوارئ.</t>
  </si>
  <si>
    <t>زيادة عدد / نسبة موظفي الموارد البشرية ذوي المهارات / القدرة على دعم المساعدات النقدية والقسائم أمثلة على التدريبات التي حضرها موظفو الموارد البشرية.</t>
  </si>
  <si>
    <t>زيادة عدد / نسبة موظفي المالية ذوي المهارات / القدرة على دعم المساعدات النقدية والقسائم أمثلة على التدريبات التي حضرها موظفو الشؤون المالية. أمثلة على المساعدات النقدية والقسائم المقدمة من قبل الموظفين الماليين المهرة الذين يتم توظيفهم في جميع أنحاء الجمعية الوطنية لدعم التوسع.</t>
  </si>
  <si>
    <t xml:space="preserve">3.5.د. رفع قدرات الخدمات اللوجستية والمشتريات للمساعدات النقدية والقسائم </t>
  </si>
  <si>
    <t xml:space="preserve">زيادة عدد / نسبة موظفي اللوجستيات والمشتريات الذين يتمتعون بالمهارات / القدرة على دعم المساعدات النقدية والقسائم أمثلة على الحالات التي قدمت فيها اللوجستيات والمشتريات الدعم لتقييمات السوق أو التعاقد على تسليم الخدمات المالية أو المساعدات النقدية والقسائم </t>
  </si>
  <si>
    <t>يتمتع جميع الموظفين المعنيين بالمهارات والقدرة على تصميم وتنفيذ إدارة مخاطر السلامة والأمن للموظفين والفئات المتضررة استجابة لمجموعة من الأزمات والاحتياجات الإنسانية عبر القطاعات بما يتماشى مع الممارسات الجيدة.</t>
  </si>
  <si>
    <t>إن استراتيجية الاتصالات التي تتضمن التواصل ثنائي الاتجاه مع المجتمعات المتضررة، وإرشادات المشاركة المجتمعية والمساءلة CEA التي تتضمن اتصالا ثنائي الاتجاه ، عبر دورة المشروع موجودة ومستخدمة ومحدثة. توجد مبادئ توجيهية للاتصال ثنائي الاتجاه / المشاركة المجتمعية والمساءلة CEA لمشاريع X فقط . إن إجراءات التشغيل الموحدة للمساعدات النقدية والقسائم تشمل قسما من التنسيق ثنائي الاتجاه يتعلق بالمشاركة المجتمعية والمساءلة. توجد مواد وأدوات اتصال ثنائية الاتجاه مناسبة ثقافيا وشاملة، وفي مكانها الصحيح. أمثلة على الوقت الذي تم فيه استخدام نهج / مواد الاتصال ثنائي الاتجاه من قبل وكالات أخرى (على سبيل المثال من خلال مجموعات العمل النقدية)</t>
  </si>
  <si>
    <t>يعد توفير المعلومات للفئات والمجتمعات المحلية المتضررة أمرا مخصصا و/أو يعتمد على الدعم الخارجي.</t>
  </si>
  <si>
    <t>تم توثيق عمليات التنسيق المشتركة بين الإدارات والمقر الرئيسي بين الفروع الوطنية والمقر الرئيسي الوطني وإدراجها في إجراءات التشغيل الموحدة للمساعدات النقدية والقسائم . وجميع الموظفين المعنيين على دراية بآليات التنسيق. ويشارك مسؤول تنسيق المساعدات النقدية والقسائم ومجموعات العمل النقدية الفنية بشكل كامل يضمن التنسيق الفعال في الاستجابة لمجموعة من الأزمات والاحتياجات الإنسانية عبر القطاعات.</t>
  </si>
  <si>
    <t>تم تحديد التنسيق بين المقر الرئيسي الوطني والجهات الفاعلة الأخرى في الصليب الأحمر والهلال الأحمر وينعكس في إجراءات التشغيل الموحدة للمساعدات النقدية والقسائم . مسؤول تنسيق المساعدات النقدية والقسائم ومجموعات العمل النقدية الفنية ليست في وضع يسمح لهما بضمان التنسيق بين جميع الإدارات ذات الصلة وبين المقر الرئيسي الوطني والفروع استجابة لحالات الطوارئ. تشارك الجمعية الوطنية بالحد الأدنى من التنسيق الاستراتيجي والتشغيلي العالمي للحركة الدولية للصليب الأحمر والهلال الأحمر في تقديم المساعدات النقدية والقسائم.</t>
  </si>
  <si>
    <t>تم توثيق عمليات التنسيق بين الجمعية الوطنية المقر الرئيسي الوطني وغيرها من الجهات الفاعلة في الصليب الأحمر وأدرجت في إجراءات التشغيل الموحدة للمساعدات النقدية والقسائم. وجميع الموظفين المعنيين على دراية بآليات التنسيق. ويشارك مسؤول تنسيق المساعدات النقدية والقسائم ومجموعات العمل النقدية الفنية بشكل كامل لضمان التنسيق الفعال في الاستجابة لمجموعة من الأزمات والاحتياجات الإنسانية عبر القطاعات. تشارك الجمعية الوطنية مشاركة كاملة في آليات ومناقشات التنسيق الاستراتيجي والتشغيلي العالمية للحركة وتسهم في وضع جدول الأعمال وتبادل الخبرات ونشر دراسات الحالة وأفضل الممارسات.</t>
  </si>
  <si>
    <t>المشاركة في مجموعات العمل النقدية الخارجية - من يحضر ومتى (أثناء حالات الطوارئ أو في جميع الأوقات) المشاركة في اجتماعات الحركة المحلية المنعقدة حول المساعدات المساعدة النقدية - من يحضر ومتى (أثناء حالات الطوارئ أو في جميع الأوقات). إن يكون مركز تمسيق المساعدات النقدية والقسائم في الجمعية الوطنية موجودا ويشارك في جميع آليات التنسيق المحلية. تترأس الجمعية الوطنية أو تشارك في قيادة مجموعات العمل النقدية على المستوى القطري أو العمل الجماعي الفني: أنواع الأنشطة التعاونية المشاركة فيها (مثل مشاركة الجمعية الوطنية في التخطيط للطوارئ متعددة المخاطر بما في ذلك المساعدات النقدية والقسائم، ومساهمة الجمعية الوطنية في مجموعات العمل النقدية لتحديد الحد الأدنى من سلة الإنفاق للمساعدات النقدية والقسائم أو الدراسات الإفرادية أو التقارير التي تنتجها الجمعية الوطنية (والتي يتم مشاركتها داخل البلد وخارجه)</t>
  </si>
  <si>
    <t>تفاصيل أي شراكات حكومية قائمة (مثل مذكرة التفاهم مع وكالة إدارة الكوارث في حالات الطوارئ) تفاصيل أي شراكات مع القطاع الخاص (مثل العقد مع ويسترن يونيون كخدمة مقدم التمويل احتياطية) تفاصيل أي شراكات مع المانحين أو الوكالات الأخرى (مثل برنامج الأغذية العالمي لقسائم الطعام ، ومع اليونيسف للحصول على أموال المساعدة الاجتماعية، والاتفاقيات المبرمة على مستوى المنطقة كمنظمة بلان إنترناشونال) والمشاركة في أي نشاط لتقديم المساعدات النقدية بشكل مشترك وتعاوني.</t>
  </si>
  <si>
    <t>لا توجد صلة بين خطط الجمعية الوطنية ومبادرات الحماية الاجتماعية الحكومية.</t>
  </si>
  <si>
    <t>توافرالخطط التمويل لاختبار المساعدات النقدية والقسائم مخصصة و / أو تعتمد على الدعم الخارجي.</t>
  </si>
  <si>
    <t>تم الاضطلاع بأكثر من مشروع تجريبي واحد للمساعدات النقدية والقسائم لاختبار استخدام المساعدات النقدية والقسائم في سياقات مختلفة و/أو للاستجابة لمختلف الاحتياجات. تم تضمين التعلم مرة أخرى في إجراءات التشغيل الموحدة للمساعدات النقدية والقسائم.</t>
  </si>
  <si>
    <t xml:space="preserve">عدد عمليات التحميل التجريبية، وعمليات التحميل التي أجريت لماهية إجراءات التشغيل الموحدة للمساعدات النقدية والقسائم، وأين تم تحديثيها ، وعدد المساعدات النقدية والقسائم التجريبية التي تم تنفيذها في الوقت الفعلي، وأين حدثت؟ </t>
  </si>
  <si>
    <t>تم تحديد خطط الجمعية الوطنية لبرامج التعلم بين الأقران المتعلق بالمساعدات النقدية والقسائم ، واختيار الموظفين وتمويلهم.</t>
  </si>
  <si>
    <t>دمج الإستعداد للمساعدات النقدية والقسائم في الأنظمة</t>
  </si>
  <si>
    <t>قيادة محددة تدعم المساعدات النقدية والقسائم كمنهج تتبناه (على سبيل المثال الأمين العام هو المفوض بالتوقيع على جميع المساعدات النقدية والقسائم التحويلات). الاجتماعات التي اتخذت فيها الإدارة العليا قرارات أو أيدت نشاط المساعدات النقدية والقسائم (مثل الموافقة على التوجيهات او الاستراتيجيات الخاصة بالمساعدات النقدية والقسائم، وعمليات الشراء الخاصة بمقدمي الخدمات المالية ). محاضر الاجتماعات التي توثق أي ردود الادارة العليا التي تعبرعن دعمها للمساعدات النقدية والقسائم، والالتزامات التي تم التعهد بها تجاه استخدام المساعدات النقدية والقسائم (مثل الالتزام بتعميم المساعدات النقدية والقسائم في الخطة الاستراتيجية التالية للجمعية الوطنية). أمثلة على الدعم لتنفيذ أو تصميم مشروع المساعدات النقدية والقسائم (مثل الموافقة على استخدام النقد غير المشروط في نداء الطوارئ الأخير ، والموافقة السريعة على توظيف الموظفين في المساعدات النقدية والقسائم في الاستجابة الأخيرة ، والتحقق المنتظم من المساعدات النقدية والقسائم تقارير المشاريع) اجتماعات المساعدات النقدية والقسائم التي يعقدها كبار القادة ...</t>
  </si>
  <si>
    <t>3.5.د. الخدمات اللوجستية والمشتريات المساعدات النقدية والقسائم زيادة السعة</t>
  </si>
  <si>
    <t xml:space="preserve">إنتاج مواد دعائية لاستخدام مجلس الإدارة والقيادة. تدريب المجلس على المساعدات النقدية والقسائم لتحليل الاستجابة وزيادة أنشطة التوعية </t>
  </si>
  <si>
    <t>تمكين مجموعة العمل الفني للمساعدات النقدية والقسائم لإحداث وريادة التغيير الضروري بالإدارة</t>
  </si>
  <si>
    <t>تطوير الأسس المرجعية لمجموعة العمل الفني. راجع عضوية مجموعة العمل الفني لتشمل مديري إدارة الكوارث DM الفرعيين.</t>
  </si>
  <si>
    <t>تحديث خطة الاستعداد الشتوية لتشمل المساعدات النقدية والقسائم بالإضافة إلى المساعدات العينية. تحديث دليل الاستجابة بمعايير محددة لتحليل الطرائق وكيفية الاستهداف</t>
  </si>
  <si>
    <t>إضافة وتعريف الفصل بين الواجبات على مستوى الفرع في إجراءات التشغيل الموحدة. تحديث إجراءات التشغيل الموحد لقسم الادارة المالية. إجراء تمرين مصفوفة الأدوار وتحديد المسؤوليات RACI.</t>
  </si>
  <si>
    <t>تطوير الإرشادات المالية للمساعدات النقدية والقسائم على مستوى المقر الرئيسي الوطني ومستوى الفروع. مراجعة حدود الموافقة المالية الحالية للسماح بتوفير النقد على نطاق واسع وفقا للرؤية المتوقعة للمساعدات النقدية والقسائم</t>
  </si>
  <si>
    <t>الدعوة إلى التمويل لتحديث نظام الإبلاغ للسماح بتصنيف المساعدات النقدية والقسائم المطلوبة بشكل أفضل. توظيف المزيد من موظفي الشؤون المالية.</t>
  </si>
  <si>
    <t>تحديد دور الخدمات اللوجستية في المساعدات النقدية والقسائم بشكل أفضل ومراجعة الوصف الوظيفي لهذه الأدوار. مراجعة وتحديث إرشادات المشتريات لتشمل التعاقد مع الخدمات المالية المقدمة. تحديد الاحتياجات التدريبية للمساعدات النقدية والقسائم للموظفين التشغيليين في الخدمات اللوجستية.</t>
  </si>
  <si>
    <t>تحديث ووضع اللمسات الأخيرة على تعيين مقدم الخدمات المالية. إجراء عملية اختيار لمقدم الخدمات المالية ، وإعداد الاتفاقيات المسبقة مع اثنين من الموردين.</t>
  </si>
  <si>
    <t>إجراء التدريب على المساعدات النقدية والقسائم لموظفي إدارة المعرفة / الاتصالات الرئيسيين. تطوير منصة لتبادل المعرفة والدروس والخبرات بما يتعلق بالمساعدات النقدية والقسائم.</t>
  </si>
  <si>
    <t>مراجعة أقسام التنفيذ والرصد والتقييم في مجموعة أدوات النقد في حالات الطوارئ CiE ووضع الأدوات ذات الصلة للاستخدام سياقها المناسب. إجراء تدريب للموظفين والمتطوعين على الأدوات النهائية المتفق عليها، وعلى المساعدات النقدية والقسائم المتفق عليها.</t>
  </si>
  <si>
    <t>تحديث خطط الطوارئ لتغطية اتفاقيات التمويل وإعادة التعبئة المرتبطة بالتمويل القائم على التنبؤ FbF وصندوق الطوارئ للإغاثة في حالات الكوارث بالإضافة إلى مشغلات تحديد الشريك الداعم.</t>
  </si>
  <si>
    <t>إجراء خرائط المساعدات النقدية والقسائم وتحليل الثغرات. تصميم خطة التدريب وبناء القدرات لتحديد الفجوات المتعلقة بالمهارات النقدية والقسائم والبحث عن التمويل.</t>
  </si>
  <si>
    <t>توفير التدريب أو عقد ورشة عمل حول ملاءمة وجدوى المساعدات النقدية والقسائم لجميع الموظفين المعنيين. إجراء تدريب التقييم السريع للأسواق (RAM) للموظفين المعنيين.</t>
  </si>
  <si>
    <t>تطوير مواد IEC المناسبة ثقافيا للمساعدة النقدية والقسائم. راجع إرشادات المشاركة المجتمعية والمساءلة للتأكد من وجود متطلبات المساعدات النقدية والقسائم حول الاتصال ثنائي الاتجاه. قم بتحديث إجراءات التشغيل الموحدة باستخدام نهج الاتصال ثنائي الاتجاه.</t>
  </si>
  <si>
    <t>تحديث أدوات تقييم احتياجات المجتمع. تطوير استراتيجية الخروج التشاركي. مشاركة مراقبة ما بعد نتائج التوزيع مع المجتمعات على أساس ربع سنوي. زيادة وتيرة اجتماعات التوعية.</t>
  </si>
  <si>
    <t>إعادة تقييم آليات التغذية الراجعة مع المجتمعات فيما يتعلق بالاستخدام الحالي والملاءمة. تدريب قادة المجتمع في كوبو على جمع الملاحظات في القرى.</t>
  </si>
  <si>
    <t>عقد ورش عمل رباعية مع المقدم المتعاقد مع الخدمات المالية لمناقشة الدروس المستفادة وحل المشكلات. دعوة الإدارة للتعرف على فوائد المنصات النقدية التعاونية.</t>
  </si>
  <si>
    <t>إجراء رسم خرائط الحماية الاجتماعية. تعزيز الشراكات مع الوزارات الحكومية ذات الصلة والبدء في جهود التشاور المبكرة لدعم الحماية الاجتماعية.</t>
  </si>
  <si>
    <t>إنتاج تقرير مواجهة الاحتياجات المفاجئة الصادر من وإلى الجمعية الوطنية. قم بتحديث قوالب مراجعة الأداء لتشمل التقرير المذكور.</t>
  </si>
  <si>
    <t>نشر الدروس المستفادة داخليا وفي الحركة بعد كل استجابة. السعي للحصول على تمويل لتطوير دراسة الحالة.</t>
  </si>
  <si>
    <t xml:space="preserve">لغايات إجراء التقييم الذاتي للمستوى الحالي الخاص بالقدرة التنظيمية المحققة حاليًا، يحتاج المشاركون إلى الاتفاق على درجة لكل نطاق (من 1-3+). يتم تقديم وصف لكل درجة فيما يتعلق بمجالها في الأداة عبر أربعة أوصاف مختلفة للمستويات. يجب على المشاركين اختيار وصف المستوى الذي يشعرون أنه يناسب الجمعية الوطنية حاليا لكل مجال قيد البحث، وينبغي أن يكونوا قادرين على تحديد السبب الذي دفعهم لهذا الاختيار، وتوفير الأدلة المتاحة التي تدعم ذلك التقييم. </t>
  </si>
  <si>
    <t>ملاحظة: إذا تم إجراء تسجيل أي درجات أولية كجزء من الاجتماعات التوجيهية المنعقدة قبل ورشة العمل، فيجوز لمسؤول التنسيق المساعدات النقدية والقسائم أو الميسر الإشارة إليها إذا تعذر اتفاق المشاركين على النتيجة النهائية. ومع ذلك، يقترح على المشاركين مناقشة والموافقة على تسجيل الدرجات فيما بينهم "مباشرة" كمجموعة أولا مرفقة بالأدلة المتاحة في متناول اليد.</t>
  </si>
  <si>
    <t xml:space="preserve">بمجرد اكتمال تسجيل الدرجات لجميع النطاقات، تقوم أداة Excel تلقائيا بتحويل النتائج إلى مخطط عنكبوتي لكل مجال من مجالات الإستعداد للمساعدات النقدية والقسائم الخمسة، ومن ثم تقوم بعرض متوسط الدرجات على مستوى المكون بشكل مرئي (راجع علامة التبويب الخاصة بالعرض المرئي Visualization). يمكن أن يساعد ذلك الجمعية الوطنية على تصور نقاط القوة والضعف في كل مجال قد تحتاج إلى معالجة ثغراته من خلال تخطيط العمل. </t>
  </si>
  <si>
    <t>يجب أن تقدم الجمعية الوطنية الأدلة كمبرر لتسجيل الدرجات، لضمان عملية التحقق المتسقة ولضمان نتائج مقارنة منسقة. وبطبيعة الحال، غالبا ما تكون الطريقة التي يمكن أن تسجلها الجمعية الوطنية ذو عمق ثقافي يختلف باختلاف الدول. يمكن أن يساعد استخدام مصادر الأدلة المتفق عليها في ضمان إمكانية قياس الأدلة المقترحة.</t>
  </si>
  <si>
    <t>* إجراءات التشغيل الموحدة المستخدمة والمتاحة</t>
  </si>
  <si>
    <t>أمثلة على التشاركية خلال مراحل دورة مشروع المساعدات النقدية والقسائم وتشمل المستفيدين، مثل: - تقييم الاحتياجات المجتمعية (على سبيل المثال وحدة تقييم مجموعة أدوات النقد في حالات الطوارئ CiE 2.2) - خيارات الاستجابة/تحليل الأساليب تشمل تفضيلات المستفيدين - تقييم السوق أو رسم خرائط مقدم الخدمات المالية FSP على مستوى المجتمع المحلي (مثل أدوات التقييم السريع للأسواق ( 3و2)(RAM) - مراعاة قيم التحويل كالإنفاق / الدخل النموذجي للأسر المعيشية (مثل الحد الأدنى من سلة الإنفاق MEB) - الاختيار التشاركي والتحقق من عملية مراقبة ما بعد التوزيع للمستفيدين - PDM FGDs - أدلة موثقة حول كيفية إبلاغ نتائج المراقبة بعملية صنع القرار / التعديلات في البرنامج (مثل محاضر الاجتماعات التي تم فيها تغيير القسائم بناء على نتائج مراقبة ما بعد التوزيع PDM) - استراتيجية انهاء الخدمات التشاركي - محاضر الاجتماعات مع المجتمع ، ومراقبة ما بعد التوزيع PDM ، الدروس المستفادة ، التقييم و / أو نتائج استبينات انهاء الخدمة، كأمثلة على النهج التشاركية والشاملة ، مثل: - عقد اجتماعات توعية مع المجتمعات المتضررة والقيادات المجتمعية ...</t>
  </si>
  <si>
    <t>تحديد فروع جديدة لدعم الجاهزية والإستعداد للمساعدات النقدية والقسائم. إشراك الفروع في توثيق الدروس المستفادة ومشاركتها. بناء قدرات المتطوعين وتحديث القائمة وتعبئتها.</t>
  </si>
  <si>
    <t>يدعم مجلس الإدارة المساعدات النقدية والقسائم  بنشاط ويوفر الإشراف على المساعدات النقدية والقسائم</t>
  </si>
  <si>
    <t>أعضاء محددون (مثل الرئيس) الذين يدعمون المساعدات النقدية والقسائم باعتبارها منهج يتبناه (على سبيل المثال، يشارك الرئيس بنشاط خارجي في المساعدات النقدية والقسائم الخارجية) كالاجتماعات التي يتخذ فيها أعضاء مجلس الإدارة قرارات أو تأييد نشاط المساعدات النقدية والقسائم (على سبيل المثال، موافقة مجلس الإدارة على المساعدات النقدية والقسائم الإرشادية أو الاستراتيجية، وعمليات الشراء المتعلقة بمقدمي الخدمات المالية FSP). محاضر الاجتماعات التي توثق أي تعبيرات من مجلس الإدارة عن دعم المساعدات النقدية والقسائم (على سبيل المثال، إعلان رئيس مجلس الإدارة عن المساعدات النقدية والقسائم لا يقل أهمية عن المساعدات العينية والطلب من الإدارة العليا النظر في استخدامها). أمثلة على دعم تنفيذ مشاريع المساعدات النقدية والقسائم (على سبيل المثال، إطلاق رئيس مجلس الإدارة رسميا آخر مشروع للمساعدات النقدية والقسائم في حالات الطوارئ في المجتمع المحلي، بحيث يعمل مجلس الإدارة مع إدارة الفرع على تنفيذ المساعدات النقدية والقسائم لتعميق مستوى الفهم أو التوعية المتعلقة بالمساعدات النقدية والقسائم (على سبيل المثال مجلس الإدارة داعم ، ولكن ...</t>
  </si>
  <si>
    <t>قيادة محددة تدعم المساعدات النقدية والقسائم كمنهج تتبناه (على سبيل المثال الأمين العام هو المفوض بالتوقيع على جميع المساعدات النقدية والقسائم التحويلات). الاجتماعات التي اتخذت فيها الإدارة العليا قرارات أو أيدت نشاط المساعدات النقدية والقسائم (مثل الموافقة على التوجيهات او الاستراتيجيات الخاصة بالمساعدات النقدية والقسائم، وعمليات الشراء الخاصة بمقدمي الخدمات المالية ). محاضر الاجتماعات التي توثق أي ردود للادارة العليا التي تعبرعن دعمها للمساعدات النقدية والقسائم، والالتزامات التي تم التعهد بها تجاه استخدام المساعدات النقدية والقسائم (مثل الالتزام بتعميم المساعدات النقدية والقسائم في الخطة الاستراتيجية التالية للجمعية الوطنية). إطلاق الرئيس رسميا لآخر مشروع لتقديم  المساعدات النقدية والعينية في المجتمع المحلي بموجب الاستجابة لطوارئ الفيضانات، بحيث عمل مجلس الإدارة مع قيادة الفروع في تنفيذ مساعدات النقدية والقسائم وتعميق مستوى الفهم أو التوعية (على سبيل المثال مجلس الإدارة داعم، لكنه لا يعي تماما تحليل مخاطر تقديم المساعدات النقدية والقسائم أو اختيار الطريقة المثلى لتقديمها).</t>
  </si>
  <si>
    <t>تدعم الإدارة العليا المساعدات النقدية والقسائم بنشاط وتمنح الصلاحيات الإدارية والمساءلة اللازمة لتنفيذها</t>
  </si>
  <si>
    <t>تدعم الإدارة العليا عموما المساعدات النقدية والقسائم كمنهج تتبناه ولكنها تظل منفصلة عن أي تنفيذ</t>
  </si>
  <si>
    <t>لا تدعم الإدارة العليا استخدام المساعدات النقدية والقسائم بنشاط ولا تعتبرها منهج تتبناه ولم تعرب عن أي رأي مؤيد أومعارض</t>
  </si>
  <si>
    <t>لا توجد رؤية لما تريد المنظمة تحقيقه بخصوص المساعدات النقدية والقسائم</t>
  </si>
  <si>
    <t>لدى الجمعية الوطنية رؤية واضحة حول مكان ملاءمة المساعدات النقدية والقسائم داخل المنظمة واستراتيجيتها وما تريد المنظمة تحقيقه على المدى القصير والمتوسط والطويل - طموحها في المساعدات النقدية والقسائم، ويتم تسجيل ذلك في وثيقة توثق موقف الجمعية تجاه المساعدات النقدية والقسائم كوثيقة الاستراتيجية أو ما شابه ذلك.</t>
  </si>
  <si>
    <t>الوثائق الاستراتيجية للجمعية الوطنية التي تحتوي على المساعدات النقدية والقسائم (على سبيل المثال، المساعدات النقدية والقسائم هي إحدى ركائز الخطة الاستراتيجية للجمعية الوطنية لعام 2020؛ المساعدات النقدية والقسائم جزء من إطار عمل الجمعية الوطنية للتعافي)، بما في ذلك الوثائق التي تبين المركز المالي (على سبيل المثال، لم يتم تضمينها بعد، ولكن تم الاتفاق على تضمينها في المراجعة التالية). اجتماعات أو ورش عمل تعقد فيها مناقشات حول التطوير الاستراتيجي لتقديم المساعدات النقدية والقسائم .</t>
  </si>
  <si>
    <t>المساعدات النقدية والقسائم غير مدرجة في أي خطط استراتيجية، ومع ذلك فإن إدراج المساعدات النقدية والقسائم في الخطط الاستراتيجية قيد التنفيذ</t>
  </si>
  <si>
    <t>لا تشارك الإدارة والقيادة العليا على نحو نشط في أي عملية تغيير لتطوير القدرات التنظيمية للمساعدات النقدية والقسائم.</t>
  </si>
  <si>
    <t>تدعم القيادة والإدارة العليا عملية التغيير لتطوير القدرات التنظيمية للمساعدات النقدية والقسائم. تدعم المنظمة بعض التغييرات في جميع الإدارات / الوظائف ذات الصلة، لإضفاء الطابع المؤسسي على المساعدات النقدية والقسائم.</t>
  </si>
  <si>
    <t>تدير أنظمة الخدمات اللوجستية والمشتريات تقييمات السوق والتعاقد ومراقبة السوق ، وتسمح بتقديم المساعدات النقدية والقسائم استجابة لمجموعة من الأزمات والاحتياجات الإنسانية عبر القطاعات. تسمح أنظمة الخدمات اللوجستية والمشتريات بتسليم المساعدات النقدية والقسائم بسرعة وعلى نطاق واسع ويتم تحديثها بانتظام تحت قيادة الخدمات اللوجستية والمشتريات.</t>
  </si>
  <si>
    <t>تدير القيادة والإدارة العليا عملية التغيير لتطوير القدرة التنظيمية للمساعدات النقدية والقسائم. تقوم الجمعية الوطنية بتنفيذ خطط عمل شاملة للتأهب لإضفاء الطابع المؤسسي على المساعدات النقدية والقسائم</t>
  </si>
  <si>
    <t>تدير القيادة والإدارة العليا عملية التغيير بطريقة تجعل الجمعية الوطنية ذات مصداقية وفاعلا موثوقا به وخاضعة للمساءلة عن المساعدات النقدية والقسائم في البلد والشريك المفضل لعدد من أصحاب المصلحة.</t>
  </si>
  <si>
    <t>أمثلة على الأماكن التي عززت فيها الإدارة أو وافقت على دعم بناء القدرات للمساعدات النقدية والقسائم (مثل دعم المقر الرئيسي الوطني للفروع، والدعم المتزايد لأنشطة محددة من المساعدات النقدية والقسائم مثل التسجيل أو إدارة البرامج)، توفر قائمة بالموارد البشرية المدربة (مثل التدريب العملي عىل التحويل النقدي في حاالت الطوارئ PECT ، وبرامج التحويلات النقدية- المستوى الثاني ، والتدريب الأساسي على برامج التحويلات النقدية CTP)، إتفاق الإدارة على توظيف وإنشاء فريق العمل الفني TWG لدعم المساعدات النقدية والقسائم .</t>
  </si>
  <si>
    <t>المقر الرئيسي الوطني داعم جدا للفروع من حيث بناء جاهزية المساعدات النقدية والقسائم بما يتماشى مع مسارات الاستعداد للمساعدات النقدية والقسائم للحركة.</t>
  </si>
  <si>
    <t>وجود وثائق تبين موقف وحالة المساعدات النقدية والقسائم مثل وثيقة رؤية الإدارة للمساعدات النقدية والقسائم (على سبيل المثال، يجري إعداد ورقة توثق موقف رؤية المساعدات النقدية والقسائم وتنتظر التشاور والتنقيح والمصادقة على نطاق أوسع، مع أصحاب المصلحة الداخليين والخارجيين على حد سواء) استكمال الجمعية الوطنية لأدوات الإستعداد للمساعدات النقدية والقسائم كرؤية الادارة (والدليل على المستوى التشغيلي الذي تريد الجمعية الوطنية الوصول إليه من خلال المساعدات النقدية والقسائم). توفر ورش العمل حيثما وجد،وإجراء تمرين رؤية المساعدات النقدية والقسائم في حال حضور الادارة له. المناقشات الأولية مع الإدارة فيما يتعلق بالحاجة إلى رؤية المساعدات النقدية والقسائم التي حدثت (مثل المساعدات النقدية واجتماع بدء المساعدات النقدية والقسائم المنظمة) الإدارات التي تتناسب فيها المساعدات النقدية والقسائم مع الاستعداد التنظيمي (مثل المساعدات النقدية والقسائم لكل من الاستعداد والاستجابة المرتبطة ارتباطا وثيقا بإدارة الكوارث)، على الرغم من عدم وجود وثيقة توضح مركز المساعدات النقدية والقسائم</t>
  </si>
  <si>
    <t>مسؤول تنسيق المساعدات النقدية والقسائم هو موظف متخصص يدير المساعدات النقدية والقسائم والاستعداد والاستجابة. الجمعية الوطنية قادرة على إدارة مساعداتها بدون أي دعم خارجي.</t>
  </si>
  <si>
    <t>تم إنشاء مجموعة العمل النقدية الفنية التي تلبي الاحتياجات. ويشارك بعض أعضاء الفريق العامل في تنفيذ ورصد المساعدات النقدية والقسائم والاستعداد والاستجابة.</t>
  </si>
  <si>
    <t>توجد أنظمة إدارة المعلومات ذات الصلة بالمساعدات النقدية والقسائم تلبي احتياجات الاستعداد والتنفيذ بشكل كامل. يمكن لموظفي الجمعية الوطنية الوصول إلى معلومات محددة من المساعدات النقدية والقسائم عند تصميم وتنفيذ مجموعة من الأزمات والاحتياجات الإنسانية عبر القطاعات. تتضمن أنظمة إدارة المعلومات بشكل روتيني المساعدات النقدية والقسائم معلومات محددة.</t>
  </si>
  <si>
    <t>تستخدم الجمعية الوطنية الأدوات والإرشادات المتاحة للمساعدات النقدية والقسائم، ولم تقم بتكييف أدوات الاستعداد والتقييم والجدوى وخيارات الاستجابة والتنفيذ والرصد مع سياقها. إن استخدام الأدوات المستقلة الحالية للمساعدات النقدية والقسائم مستمر و / أو يعتمد على الدعم الخارجي</t>
  </si>
  <si>
    <t>قامت الجمعية الوطنية بتكييف الأدوات والإرشادات المتاحة للمساعدات النقدية والقسائم جزئيا عبر دورة البرنامج وهي قادرة على استخدامها للاستجابة لحالات الطوارئ. إن خطط الاستعداد والتقييم ودراسة جدوى المساعدات النقدية والقسائم وخيارات الاستجابة وأدوات التنفيذ والرصد متاحة لموظفي الجمعية الوطنية.</t>
  </si>
  <si>
    <t>يقدم المقر الرئيسي الوطني الدعم في مجال الاستعداد لتقديم المساعدات النقدية والقسائم للفروع بما يتماشى مع بعض مسارات الاستعداد للمساعدات النقدية الخاصة بالحركة.</t>
  </si>
  <si>
    <t>1.2.ب. دعم المقر الرئيسي الوطني  المقدم للفروع لتمكينها من إعداد برنامج الاستعداد للمساعدات النقدية والقسائم</t>
  </si>
  <si>
    <t>لا يوجد دعم من المقر الرئيسي الوطني للفروع أثناء تنفيذ المساعدات النقدية والقسائم أو يتوفر دعم مخصص و / أو يعتمد على الدعم الخارجي.</t>
  </si>
  <si>
    <t>يقدم المقر الرئيسي الوطني الدعم المطلوب لتقديم المساعدات النقدية والقسائم للفروع ويوفر الموارد الفنية والمالية لضمان تنفيذ المساعدات النقدية والقسائم</t>
  </si>
  <si>
    <t>وجود مسؤول تنسيق المساعدات النقدية والقسائم، والتمويل المطلوب، ومدة الوظيفة وما إذا كان الدور المخصص بدوام كامل. وجود وحالة الأسس المرجعية (على سبيل المثال الأسس المرجعية موجودة وترشد المجموعة بالأدوار والكيفية والمهام الواجب تنفيذها).</t>
  </si>
  <si>
    <t>تم إنشاء مجموعات العمل النقدية الفنية التي تجتمع بانتظام وتراقب البرنامج وتضمن مشاركة الموظفين المعنيين في الأنشطة المطلوبة</t>
  </si>
  <si>
    <t>وجود خطط طوارئ للجمعية الوطنية تحتوي على المساعدات النقدية والقسائم ، وخيار الاستجابة (مثل خطة الاستعداد السنوية للرياح الموسمية والشتوية) وكيفية تحديثها بانتظام. مدى إدماج المساعدات النقدية والقسائم في أي خطط طوارئ (على سبيل المثال عدد القطاعات التي يتم النظر فيها للمساعدات النقدية والقسائم ؛ وإذا كانت الأخيرة تحمل نفس مستوى المساعدات العينية وبيان كيف يتم تصميمها وتنفيذها بالتفصيل بنفس الية المساعدات العينية، مثل الطريقة ، والاستهداف ، وقيمة التحويل ، وآلية التنفيذ) أمثلة على أي استجابات سابقة عندما تم استخدام خطط الطوارئ لقيادة القرارات التنفيذية بشأن المساعدات النقدية والقسائم .</t>
  </si>
  <si>
    <t>توفربرنامج الاستعداد للمساعدات النقدية والقسائم، وتوافر التمويل المخصص  و / أوالمعتمد على مصدر تمويل خارجي.</t>
  </si>
  <si>
    <t>وجود خطة عمل مدتها سنتان  للاستعداد لتقديم المساعدات النقدية والقسائم ممولة بالكامل.  تتوفر خطط لاستمرارية تمويل المساعدات النقدية والقسائم، وتأمين خطط العمل في الوقت المناسب واستناد إلى النجاحات المحققة لخطط العمل السابقة.</t>
  </si>
  <si>
    <t>وجود استراتيجية داخلية للتشاور حول المساعدات النقدية والقسائم، ووجود استراتيجية داخلية لتنسيق المساعدات النقدية والقسائم. كتوفر محضر أي اجتماع تم فيها اعتماد الاستراتيجيات من قبل الإدارة.</t>
  </si>
  <si>
    <t>المساعدات الداخلية النقدية والقسائم مستمرة و / أو تعتمد على الدعم الخارجي. لا تشجع الجمعية الوطنية المساعدات النقدية والقسائم داخليا. لا توجد استراتيجية لتنسيق المساعدات النقدية والقسائم اعتمادا على تنسيق متسق مع  أصحاب المصلحة الخارجيين</t>
  </si>
  <si>
    <t>وضعت استراتيجية داخلية تحت إشراف قيادة الجمعية الوطنية، لتعزيز المساعدات النقدية والقسائم داخليا. ويجري وضع استراتيجية لتنسيق المساعدات النقدية والقسائم.</t>
  </si>
  <si>
    <t>وتمشيا مع استراتيجية وخطة الدعوة الداخلية، تتمتع الجمعية الوطنية بالقدرة على تعزيز المساعدات النقدية والقسائم داخليا. توجد استراتيجية تنسيق للمساعدات النقدية والقسائم،وهي معروفة من قبل معظم موظفي الجمعية الوطنية.</t>
  </si>
  <si>
    <t>لا تسمح النظم المالية للجمعية الوطنية بتقديم المساعدات النقدية والقسائم استجابة للاحتياجات الإنسانية في غضون 8 أسابيع. لا يوجد وضوح بشأن عمليةتفويض الصلاحيات للمساعدات النقدية والقسائم بما في ذلك مستويات الأقدمية المطلوبة للسماح بصرف مبالغ معينة. الأنظمة المالية للمساعدات النقدية والقسائم مخصصة و / أو تعتمد على الدعم الخارجي.</t>
  </si>
  <si>
    <t>وجود عمليات مالية موثقة للمساعدات النقدية والقسائم (مثل الدليل المالي أو المبادئ التوجيهية) ، ومن يستخدمها ، ومتى (على سبيل المثال تستخدم قصرًا أثناء حالات الطوارئ أو طوال الوقت) وعدد مرات تحديثها. عرض أي مستند أو مسار انسيابي للعملية يحدد عملية التوقيع على المساعدات النقدية والقسائم أمثلة على الاستجابات السابقة حيث تم توفير المساعدات النقدية والقسائم في غضون 8 أسابيع من الكارثة (مثل الاستجابة لعمليات صندوق الطوارئ للإغاثة في حالات الكوارث DREF والتحويلات المالية التجريبية لعام 2016).</t>
  </si>
  <si>
    <t>نظم التمويل الاحتياطي وتجديد تمويل الموارد من أجل التنفيذ السريع للمساعدات النقدية والقسائم بسرعة استجابة لحالة الطوارئ غير موجودة / أو مستمرة و / أو تعتمد على الدعم الخارجي.</t>
  </si>
  <si>
    <t>توجد نظم لتمويل الاحتياطي وتجديد تمويل الموارد من أجل التنفيذ السريع للمساعدات النقدية والقسائم استجابة لحالة الطوارئ. تتمكن الجمعية الوطنية من تعبئة الموارد المالية وإعادة تمويل المساعدات النقدية والقسائم. تأخذ نظم تعبئة الموارد المالية في الجمعية الوطنية في الاعتبار جزئيا مواقف المانحين ومتطلباتهم المتعلقة بالمساعدات النقدية والقسائم.</t>
  </si>
  <si>
    <t>يشمل التمويل الاحتياطي وتجديد الموارد مجموعة كاملة من الاتفاقات والأنظمة للتنفيذ السريع للمساعدات النقدية والقسائم استجابة لمجموعة من الأزمات والاحتياجات الإنسانية الموجودة عبر القطاعات. نجحت أنظمة تعبئة الموارد المالية في الجمعية الوطنية في إعادة تمويل المساعدات النقدية والقسائم. تواكب نظم تعبئة الموارد المالية الجمعية الوطنية مواقف المانحين ومتطلباتهم المتعلقة بالمساعدات النقدية والقسائم.</t>
  </si>
  <si>
    <t>وجود أي نظام لتجديد تمويل الموارد (مثل صندوق الطوارئ للجمعية الوطنية ، قاعدة تمويل الجمعية الوطنية) في حالة عدم وجود نظام ، كيف يتم إعادة التمويل (على سبيل المثال ، يتم تجديد التمويل من خلال مخصصات الميزانية السنوية حصرًا؛ عادة ما تعتمد الجمعية الوطنية على صندوق الطوارئ للطوارئ أثناء الأزمات). توفر أي استراتيجية لتعبئة الموارد الوطنية أو عرض ما يثبت جمع الأموال من خلال المشروع. أمثلة على الاستجابات التي نجحت فيها الجمعية الوطنية في تقديم طلب للحصول على تجديد تمويل الموارد للمساعدات النقدية والقسائم في الوقت المناسب للتوزيعها وتلبية الاحتياجات. أمثلة على الحالات التي يتعذر فيها التوزيع بسبب التأخير في تلقي الأموال من المانحين. أمثلة على أنظمة تعبئة الموارد المالية في اتجاهات ومتطلبات المساعدات النقدية والقسائم المانحة (على سبيل المثال بحث النظام في متطلبات المفوضية الأوروبية للمساعدات الإنسانية وتعذر تعديله وفقًا للمتطلبات؛ ودراسة الجمعية الوطنية لتعديل نظامها بناء على المناقشات التي أجريت في مجموعات العمل النقدية).</t>
  </si>
  <si>
    <t>وجود أي نظام لوجستي ومشتريات يسمح بتقديم المساعدات النقدية والقسائم، مثل: - أقسام تقييم ومراقبة السوق للمساعدات النقدية والقسائم - التعاقدات مع مقدم الخدمات المالية FSP وتسليم المساعدات النقدية والقسائم - وجود وصف وظيفي لموظفي الخدمات اللوجستية والمشتريات ذات الصلة يشمل أدوار ومسؤوليات حول دعم المساعدات النقدية والقسائم ووجود دورات التدربية حول المساعدات النقدية والقسائم أو وجود تجارب المحاكاة التي يتم إجراؤها مع موظفي الخدمات اللوجستية والمشتريات (هل كانت ذات صلة بهذا الموضوع???) مثال على أي استجابات سابقة عندما دعمت أنظمة الخدمات اللوجستية والمشتريات تقييم السوق و / أو التعاقد مع مقدم الخدمات المالية FSP و / أو تسليم المساعدات النقدية والقسائم. التقارير التي تشير إلى هذا على سبيل المثال التحديثات التشغيلية الطارئة كم مرة يتم تحديث نظام الخدمات اللوجستية والمشتريات لموائمة متطلبات المساعدات النقدية والقسائم</t>
  </si>
  <si>
    <t>توجد أنظمة لوجستية وأنظمة للمشتريات تدعم تقييمات السوق، وتقوم بالتعاقدات المطلوبة لتقديم المساعدات النقدية والقسائم وللاستجابة لحالات الطوارئ.</t>
  </si>
  <si>
    <t>تحديد وتخطيط آليات التنفيذ الملائمة للمساعدات النقدية والقسائم لكل سياق. تم تحديد أنسب طرف ثالث أو مزود / للخدمات المالية (FSP). تم إعداد الاتفاقات المسبقة جزئيا أو  يجري توقيعها.</t>
  </si>
  <si>
    <t>قائمة بآليات المساعدات النقدية والقسائم، الإيصالات، وعددها المحدد في سياقات محددة؛ عبر قطاع /قطاعات معينة. أي خرائط شاملة لتسليم المساعدات النقدية والقسائم ذات صلة بالبلد بأكمله. أي طرف ثالث كمقدم الخدمات المالية FSP أو مقدم خدمة الاتفاقيات / العقود المسبقة في الأماكن قيد التنفيذ ؛ كيف يتم مراجعة الاتفاقيات بانتظام.</t>
  </si>
  <si>
    <t>وجود أنظمة إدارة المعلومات IM قادرة على تلبية احتياجات برنامج الاستعداد للمساعدات النقدية والقسائم وتنفيذها؛ عدد مرات تحديث أنظمة إدارة المعلومات لدمج المعلومات المتعلقة بالمساعدات النقدية والقسائم (كيف يمكن قياس ذلك ؟؟). قابلية أو مرونة أي من أنظمة إدارة المعلومات IIM الحالية للسماح بمتطلبات المساعدات النقدية والقسائم في مستوى تخزين بيانات المستفيدين والإبلاغ واستخدام التكنولوجيا الجديدة لأنشطة المساعدات النقدية والقسائم (مثل أنظمة ODK) (هل يعمل هذا النظام/ ما الذي تبحث عنه؟) أمثلة على الوقت الذي وصل فيه الموظفون إلى معلومات محددة من المساعدات النقدية والقسائم لتصميم أو تنفيذ استجابة المساعدات النقدية والقسائم (على سبيل المثال.....؟)</t>
  </si>
  <si>
    <t>توجد أنظمة لإدارة المعلومات ذات الصلة بالمساعدات النقدية والقسائم وتلبي جزئيا احتياجات الاستعداد والتنفيذ الخاصة بالمساعدات النقدية والقسائم يمكن لموظفي الجمعية الوطنية الوصول إلى معلومات محددة عن المساعدات النقدية والقسائم عند تصميم وتنفيذ الاستجابة للطوارئ.</t>
  </si>
  <si>
    <t>يتم استخدام عملية / منصة لرصد المعرفة ونقلها وتطبيقها وتشمل جميع خبرات الجمعية الوطنية في تنفيذ المساعدات النقدية والقسائم؛ بالإضافة إلى أفضل ممارسات التنفيذ الخارجية. هناك تركيز واضح على التعرف على المساعدات النقدية والقسائم، ولكن يتم رصد المعرفة جزئيا فقط.</t>
  </si>
  <si>
    <t>هناك عملية معمول بها للإلمام بالمعرفة المكتسبة حول المساعدات النقدية والقسائم بشكل منهجي، بما في ذلك الحصول على المعايير والنهج المشتركة من المصادر الخارجية. هناك عملية منهجية ومنصة لنقل المعرفة حول المساعدات النقدية والقسائم، داخليا وخارجيا، بما في ذلك إلى المصادر الخارجية. هناك عملية معمول بها لضمان تطبيق ونشر المعرفة المكتسبة حديثا حول المساعدات النقدية والقسائم استجابة لمجموعة من الأزمات والاحتياجات الإنسانية عبر القطاعات.</t>
  </si>
  <si>
    <t>وجود أنظمة إدارة المعلومات IM قادرة على تلبية احتياجات الاستعداد للمساعدات النقدية والقسائم وتنفيذها؛ عدد مرات تحديث أنظمة إدارة المعلومات لدمج المعلومات المتعلقة بالمساعدات النقدية والقسائم (كيف يمكن قياس ذلك ؟؟). قابلية أو مرونة أي من أنظمة إدارة المعلومات IM الحالية للسماح بمتطلبات المساعدات النقدية والقسائم في مستوى تخزين بيانات المستفيدين والإبلاغ واستخدام التكنولوجيا الجديدة لأنشطة المساعدات النقدية والقسائم (مثل أنظمة ODK) (هل يعمل هذا النظام / ما الذي تبحث عنه؟) أمثلة على الوقت الذي وصل فيه الموظفون إلى معلومات محددة عن المساعدات النقدية والقسائم لتصميم أو تنفيذ استجابة المساعدات النقدية والقسائم (على سبيل المثال.....؟)</t>
  </si>
  <si>
    <t>تتيح البنية التحتية والمعدات الفنية تنفيذ المساعدات النقدية والقسائم جزئيا استجابة لحالات الطوارئ، ويجري إجراء المزيد من التحديثات. وهناك تركيز واضح على تحسين الهياكل الفنية الأساسية للمساعدات النقدية والقسائم، ولكن التحديث لا يتحقق إلا جزئيا.</t>
  </si>
  <si>
    <t>لا تمكن البنية التحتية والمعدات التقنية من تنفيذ المساعدات النقدية والقسائم- أو تمكن من التنفيذ الجزئي فقط -   ويعد استخدامها مخصص و / أو يعتمد على الدعم الخارجي، ولا يتم النظر في الترقية.</t>
  </si>
  <si>
    <t>أدوات ونظم تكنولوجيا المعلومات الملائمة لتسجيل ودفع وتسوية والإبلاغ عن تنفيذ المساعدات النقدية والقسائم استجابة لحالة الطوارئ محددة ويتم إستخدامها جزئيا.</t>
  </si>
  <si>
    <t>أدوات وأنظمة تكنولوجيا المعلومات المناسبة لتسجيل ودفع وتسوية والإبلاغ عن تنفيذ المساعدات النقدية والقسائم لمجموعة من الأزمات والاحتياجات الإنسانية عبر القطاعات مستخدمة. ويجري استعراضها بانتظام لتحديد الاحتياجات الاستثمارية الإضافية بما يتماشى مع أفضل الممارسات.</t>
  </si>
  <si>
    <t>استخدام أدوات مثل منصة Red Rose لإدارة قواعد البيانات، و Kobo لجمع البيانات ، وماسحات القسائم الإلكترونية لاسترداد القسائم، والماسحات الضوئية البيومترية للتسجيل. أمثلة على البرامج أو الاستجابات التي استخدمت مثل هذه الأدوات عدد المرات التي يتم فيها استعراض أنظمة وأدوات تكنولوجيا المعلومات لتحديد المزيد من الاستثمارات بما يتماشى مع أفضل الممارسات في المساعدات النقدية والقسائم أي أمثلة على الاستجابات التي استخدمت فيها أدوات أو أنظمة تكنولوجيا المعلومات للمساعدات النقدية والقسائم</t>
  </si>
  <si>
    <t xml:space="preserve">هناك إرشادات مناسبة لدمج المساعدات النقدية والقسائم في أدوات دورة البرامج استجابة لحالات الطوارئ. تحدد الإرشادات متى يتم إجراء تحليل خيار الموقف والاستجابة. لتنفيذ إجراءات التصميم ؛ وتنفيذ إجراءات المراقبة والتقييم. هذا ويتضح دور المسؤول عن هذه العملية، وهناك مراجعة دورية للملاءمة  هذه الأدوات ومراقبة امتثالها مع اللوائح وتقييم فاعليتها. </t>
  </si>
  <si>
    <t>هناك إرشادات مناسبة تدمج المساعدات النقدية والقسائم في أدوات دورة البرامج استجابة لمجموعة من الأزمات والاحتياجات الإنسانية عبر القطاعات. تحدد الإرشادات متى يتم إجراء تحليلات الظرفية وخيارات الاستجابة. تنفيذ إجراءات المراقبة والتقييم. هذا ويتضح دور المسؤول عن هذه العملية، وهناك مراجعة دورية للملاءمة  هذه الأدوات ومراقبة امتثالها مع اللوائح وتقييم فاعليتها ويتم تحديثها بانتظام.</t>
  </si>
  <si>
    <t>يتعذر دمج المساعدات النقدية والقسائم بصورة منهجية في أدوات الدورة البرنامجية القائمة، وهي مخصصة و/أو تعتمد على الدعم الخارجي.</t>
  </si>
  <si>
    <t>قامت الجمعية الوطنية بتكييف الأدوات والإرشادات المتاحة للمساعدات النقدية والقسائم بشكل كامل عبر دورة البرنامج وهي قادرة على استخدامها استجابة لمجموعة من الأزمات والاحتياجات الإنسانية عبر القطاعات. إن خطط الاستعداد والتقييم ودراسة جدوى المساعدات النقدية والقسائم وخيارات الاستجابة وأدوات التنفيذ والرصد متاحة لموظفي الجمعية الوطنية باللغة (اللغات) المناسبة ويتم تحديثها بانتظام.</t>
  </si>
  <si>
    <t>أمثلة على أدوات الاستعداد والتقييم والجدوى وخيارات الاستجابة ومراحل التنفيذ والرصد التي تم تكييفها مع السياق. أمثلة على استخدام أدوات المساعدات النقدية والقسائم التي تم تعديلها بحسب السياق الحالي، او من قبل الفروع مثل حالات الطوارئ الأخيرة. مدى المراجعة المنتظمة وما إذا كانت الأدوات مناسبة لتوسيع نطاق المساعدات النقدية والقسائم في المستقبل. بناء القدرات أو التدريبات التي تمت باستخدام أدوات المساعدات النقدية والقسائم بحسب السياق. ترجمة أدوات المساعدات النقدية والقسائم المكيفة إلى اللغة المناسبة من قبل الجمعية الوطنية.</t>
  </si>
  <si>
    <t>3-1 توفر التمويل والقدرة على إطلاقه وتجديده</t>
  </si>
  <si>
    <t>توفر التمويل وإطلاقه وتجديده</t>
  </si>
  <si>
    <t>تقوم الجمعية الوطنية ببعض التقييمات لموظفي المساعدات النقدية والقسائم لتقييم مهاراتهم وقدراتهم في المقر الرئيسي الوطني وفي بعض الفروع أو في المقر الرئيسي الوطني فقط. تحدد كفاءات موظفي برامج المساعدات النقدية والقسائم وخدمات الدعم وتحليل الفجوات في الموارد البشرية. ويتم توفير الموارد التقنية والمالية للبدء الجزئي بخطة تعزيز قدرات موظفي المساعدات النقدية والقسائم . تنعكس أنشطة التدريب وتنمية المهارات المقدمة للموظفين على خطة قدرات الموظفين النقدية والقسائم بما يحعلهم قادرين على الاستجابة لحالات الطوارئ.</t>
  </si>
  <si>
    <t>رسم خرائط مشتركة للخدمات النقدية والقسائم لجميع موظفي البرامج وخدمات الدعم على مستوى المقر الرئيسي الوطني وعلى مستوى الفرع. الاستفادة من تحليل الثغرات في الموارد البشرية. ووضع خطة للمساعدات النقدية والقسائم لتعزيز قدرات الموظفين وتوفير الموارد التقنية والمالية لتنفيذها. تحديث أنشطة التدريب وتطوير المهارات المقدمة للموظفين بما يتماشى مع الممارسات الجيدة والخبرة المتطورة للمساعدات النقدية والقسائم لتحسين إجراء الاستجابة لمجموعة من الأزمات والاحتياجات الإنسانية عبر القطاعات.</t>
  </si>
  <si>
    <t>وجود خرائط للمساعدات النقدية والقسائم مكتملة. توفر خطة لتعزيز قدرات موظفي المساعدات النقدية والقسائم تعكس التدريب والمهارات المقدمة لتقديم المساعدات النقدية والقسائم. أمثلة على الموظفين الذين تم اختيارهم لتطوير مهاراتهم أو لحضور الدورات التدريبية الخاصة بالمساعدات النقدية والقسائم . تحديد حجم الموظفين اللازمين لتوسيع نطاق العمل وينعكس ذلك في خطة تطوير القدرات. تحديد آخر مرة أو عدد المرات التي يتم فيها تحديث أنشطة المساعدات النقدية والقسائم وأنشطة تطوير المهارات بما يتماشى مع الممارسات الجيدة للمساعدات النقدية والقسائم</t>
  </si>
  <si>
    <t>يتمتع ما لا يقل عن نصف الموظفين المعنيين بالمهارات والقدرة على إجراء تحليل جدوى المساعدات النقدية والقسائم بما يتماشى مع الممارسات الجيدة بما في ذلك تقييم السوق وتحليله ، وتفضيل الفئات المتضررة، وتحليل المخاطر استجابة لحالة الطوارئ.</t>
  </si>
  <si>
    <t>يتمتع جميع الموظفين المعنيين بالمهارات والقدرة على إجراء تحليل جدوى المساعدات النقدية والقسائم بما يتماشى مع الممارسات الجيدة ليكونوا قادرين على الاستجابة لمجموعة من الأزمات والاحتياجات الإنسانية عبر القطاعات. يتم الإبلاغ باستمرار عن تقييم السوق وتحليله وتفضيل الفئات المتضررة، وتحليل المخاطر ويتم إدراجها في تحليل الاستجابة.</t>
  </si>
  <si>
    <t>أعداد/نسبة الموظفين المعنيين ذوي المهارات/القدرات، وفي أي مجالات تقنية (مثل تحديد قيم التحويل، واختيار آلية التنفيذ، والاستهداف، وإعداد البرامج، وتقييم الكفاءة الاستهلاكية، وما إلى ذلك) أمثلة على الحالات التي تم فيها تحديث قدرات الموظفين في مجال المساعدات النقدية والقسائم بما يتماشى مع الممارسات الجيدة (مثل حضور الدورات التدربية حول الإستعداد للمساعدات النقدية والقسائم أو غيرها من دورات التدريب الخارجية)</t>
  </si>
  <si>
    <t xml:space="preserve">3-4-د.القدرة على رصد وتقييم المساعدات النقدية والقسائم </t>
  </si>
  <si>
    <t>يقوم الموظفون المعنيون بتنفيذ الأسس المرجعية للمساعدات النقدية والقسائم المالية، ووضع المرجعية، على أساس مخصص، ولكنهم يعتمدون على الدعم الخارجي.</t>
  </si>
  <si>
    <t>أعداد/نسبة الموظفين المعنيين ذوي المهارات/القدرات. أمثلة على الرصد والتقييم التي تتضمن اعتبارات حماية بيانات المستفيدين. أمثلة على أطر الرصد المطورة أمثلة على الوقت الذي تم فيه تحديث قدرات الموظفين بما يتماشى مع أفضل الممارسات لتقديم المساعدات النقدية والقسائم (مثل حضور دورات تدريبية خارجية للمساعدات النقدية والقسائم)</t>
  </si>
  <si>
    <t>يتمتع الموظفون الماليون المعنيون بمهارات وقدرات محدودة لدعم المساعدات النقدية والقسائم المالية والتدفقات النقدية لتوسيع نطاق المساعدات النقدية والقسائم يعمل الموظفين على أساس مخصص ويعتمد على الدعم الخارجي.</t>
  </si>
  <si>
    <t>يتمتع ما لا يقل عن نصف الموظفين الماليين المعنيين بالمهارات والقدرات التي تمكنهم من دعم المساعدات النقدية والقسائم المالية والتدفقات النقدية وتوسيع نطاقها بما يتماشى مع الممارسات الجيدة. فضلا عن ان القدرات المالية متاحة عبر دورة البرنامج استجابة لحالات الطوارئ.</t>
  </si>
  <si>
    <t>زيادة عدد / نسبة الموظفين المعنيين ذوي المهارات / القدرة على دعم المساعدات النقدية والقسائم أمثلة على المناسبات التي قادت فيها الجمعية الوطنية بكتابة المقترحات الخاصة بالمساعدات النقدية والقسائم. أمثلة على الحالات التي أدت فيها قدرة الموظفين المتعلقة بجمع الأموال من المانحين إلى نمو المساعدات النقدية والقسائم.  القدرة على إجراء زيادة في المساعدات النقدية والقسائم؟؟ (كيف يمكن قياس ذلك؟)</t>
  </si>
  <si>
    <t>يتمتع ما لا يقل عن نصف الموظفين المعنيين بالمهارات والقدرة على دعم المساعدات النقدية والقسائم لتعبئة الموارد المالية لتوسيع نطاقها بما يتماشى مع الممارسات الجيدة. وتتاح للمساعدات النقدية والقسائم القدرة الفعالة على جمع الأموال عبر دورة برنامج للتمويل واستخدام الاحتياطيات وتجديد الموارد استجابة لحالات الطوارئ. وتوجد نظم ومهارات وعلاقات قوية مع الجهات المانحة ممن  تقدم الدعم المطلوب لنمو المساعدات النقدية والقسائم.</t>
  </si>
  <si>
    <t>يتمتع الموظفون المعنيون بمهارات وقدرات محدودة لدعم المساعدات النقدية والقسائم وتعبئة الموارد وجمع الأموال بشكل فعال لتوسيع نطاق المساعدات النقدية والقسائم. يعمل الموظفين على أساس مخصص ويعتمد على الدعم الخارجي.</t>
  </si>
  <si>
    <t>يتمتع ما لا يقل عن نصف موظفي اللوجستيات والمشتريات المعنيين بالقدرة والمهارات اللازمة لدعم توسيع نطاق المساعدات النقدية والقسائم بما يتماشى مع الممارسات الجيدة. والقدرة اللوجستية والمشتريات متاحة عبر دورة البرنامج لتقديم الدعم المطلوب لاجراء تقييمات السوق، والتعاقد وتقديم المساعدات النقدية والقسائم استجابة لحالات الطوارئ.</t>
  </si>
  <si>
    <t>يتمتع موظفو تكنولوجيا المعلومات والاتصالات المعنيون بمهارات وقدرات محدودة لدعم توسيع نطاق المساعدات النقدية والقسائم. يعمل الموظفين على أساس مخصص ويعتمد على الدعم الخارجي.</t>
  </si>
  <si>
    <t>يتمتع موظفو الأمن المعنيون بمهارات وقدرات محدودة لدعم توسيع نطاق المساعدات النقدية والقسائم. يعمل الموظفين على أساس مخصص ويعتمد على الدعم الخارجي.</t>
  </si>
  <si>
    <t>يتمتع ما لا يقل عن نصف موظفي الأمن المعنيين بالقدرات والمهارات اللازمة لدعم توسيع نطاق المساعدات النقدية والقسائم بما يتماشى مع الممارسات الجيدة. والقدرة الأمنية متاحة عبر دورة البرنامج لتصميم وتنفيذ إدارة مخاطر السلامة والأمن لجميع الموظفين وللفئات المتضررة من المخاطر استجابة لحالات الطوارئ.</t>
  </si>
  <si>
    <t>يتسم توفير الجمعية الوطنية وجمع المعلومات الأساسية بالشفافية بشكل أساسي على طول دورة المشروع في نظام اتصال ثنائي الاتجاه تشمل (أهداف البرنامج ، والإطار الزمني لجمعية الصليب الأحمر والهلال الأحمر، والتمويل المتوفر، وتواتر التحويل ، وآلية التسليم والموقع ، ومعايير الاختيار ، وكيفية التغذية السريعة ومعالجة الشكوى ، وما إلى ذلك) ويستخدم مواد وأساليب مناسبة ثقافيا وشاملة للاستجابة لحالة الطوارئ.</t>
  </si>
  <si>
    <t>تقوم الجمعية الوطنية بإشراك المجتمعات المتضررة في التقييم وخيارات الاستجابة وتصميم ورصد دورة المشروع / في أكثر من مرحلتين من دورة المشروع.</t>
  </si>
  <si>
    <t>تشارك المجتمعات المتضررة في صنع القرار: ووضع معايير الاختيار ، والتحقق ، وتحديد أولويات الاحتياجات / أهداف البرنامج ، وفي مراقبة وتصميم استراتيجية انهاء الخدمة. وتقوم الجمعية الوطنية باشراك المجتمعات المتضررة على نحو دوري في التقييم وخيارات الاستجابة وتصميم ورصد دورة المشروع، وتظهر بوضوح الكيفية التي تعكس فيها وجهات نظرها وتفضيلاتها في الاستجابة لمجموعة من الأزمات والاحتياجات الإنسانية عبر القطاعات.</t>
  </si>
  <si>
    <t>إن آليات الملاحظات والشكاوى المستخدمة للجمعية الوطنية فيما يخص المساعدات النقدية والقسائم معروفة ومحترمة من قبل أصحاب المصلحة في البلد ويستشهد بها كأفضل الممارسات في المنتديات الوطنية / الإقليمية / العالمية للمساعدات النقدية والقسائم ذات الصلة</t>
  </si>
  <si>
    <t>معلومات عن الخط الساخن الموجود ومدى جودة استخدام مربع الاقتراحات في المجتمعات ومدى استخدام تعبئة الاستبيانات باستخدام Kobo. إن الاحتفاظ بتعليقات قادة المجتمع على الخط الساخن / سجل الملاحظات ومعالجة الشكاوى وتحديثها بانتظام والتصرف بناء عليها، جميعها أدلة موثقة حول كيفية إثراء ملاحظات المجتمع في عملية صنع القرار / التكيف مع البرنامج (مثل سجل قرارات المشروع ، ومحضر الاجتماع والتغييرات التي تم إجراؤها، مثل تغيير الطريقة أو آلية التسليم للاستجابة التالية) أمثلة على الوقت الذي استخدمت فيه وكالات أخرى نهج/مواد الاتصال ثنائي الاتجاه للجمعية الوطنية (من خلال مجموعات العمل النقدية)</t>
  </si>
  <si>
    <t>يعتبر التنسيق الداخلي في الجمعية الوطنية بين الإدارات المعنية أو بين المقر الرئيسي الوطني والفروع وبين المقر الرئيسي الوطني غير واضح. لوحظ بأن مسؤول تنسيق المساعدات النقدية والقسائم والدعم الفني لمجموعات العمل النقدية للتنسيق الوطني غير موجود و/أو يعتمد على الدعم الخارجي.</t>
  </si>
  <si>
    <t>تم تحديد التنسيق الداخلي بين الإدارات ذات الصلة أو بين المقر الرئيسي الوطني والفروع وبين المقر الرئيسي الوطني وينعكس في إجراءات التشغيل الموحدة للمساعدات النقدية والقسائم . لوحظ بأن مسؤول تنسيق المساعدات النقدية والقسائم ومجموعات العمل النقدية الفنية ليست في وضع يسمح لها ضمان التنسيق بين جميع الإدارات ذات الصلة وبين المقر الرئيسي الوطني والفروع استجابة لحالات الطوارئ.</t>
  </si>
  <si>
    <t>إجراءات التشغيل الموحدة تحتوي على إجراءات تنسيق الحركة الدولية للصليب الأحمر والهلال الأحمر بين المقر الرئيسي الوطني والجهات الفاعلة الأخرى في الصليب الأحمر والهلال الأحمر. تم إنشاء فريق العمل الفني لدعم المساعدات النقدية والقسائم وهو قادر على ضمان التنسيق الفعال بين المقر الرئيسي الوطني والجهات الفاعلة الأخرى في الصليب الأحمر. أمثلة على المساعدات النقدية والقسائم ، كاستراتيجيات الحركة أو الخطط التشغيلية أو نداءات الطوارئ التي شاركت الجمعية الوطنية فيها عبر دراسات الحالة التي أعدتها (اللجنة المشتركة داخل الحركة)</t>
  </si>
  <si>
    <t>التنسيق بين الجمعية الوطنية بين المقر الرئيسي الوطني والجهات الفاعلة الأخرى في الصليب الأحمر والهلال الأحمر غير واضح. مسؤول تنسيق المساعدات النقدية والقسائم ومجموعات العمل النقدية والدعم الفني لتنسيق الحركة غير موجود أو مخصص و / أو يعتمد على الدعم الخارجي. لا تشارك الجمعية الوطنية في التنسيق الاستراتيجي والتشغيلي للحركة الدولية للصليب الأحمر والهلال الأحمر في تقديم المساعدات النقدية والقسائم</t>
  </si>
  <si>
    <t>هناك عدد محدود من الشراكات النقدية والقسائم بين الجمعية الوطنية والجهات الفاعلة الخارجية لتصميم وتنفيذ المساعدات النقدية والقسائم. تدرك الجمعية الوطنية أهمية بناء شراكات فعالة. تم تحديد الشركاء المحتملين (الشركاء التقليديين وغير التقليديين ومنظمات القطاع الخاص) استجابة لحالة الطوارئ.</t>
  </si>
  <si>
    <t>تسعى الجمعية الوطنية بنشاط إلى اقامة شراكات جديدة مع الجهات الفاعلة الخارجية لتصميم وتنفيذ المساعدات النقدية والقسائم وتمكنت من الحفاظ على شراكات قوية وطويلة الأجل للمساعدات النقدية والقسائم من أجل الاستجابة لمجموعة من الأزمات والاحتياجات الإنسانية عبر القطاعات.</t>
  </si>
  <si>
    <t>تم تأمين تمويل اختبار قدرات المساعدات النقدية والقسائم مرة واحدة على الأقل من قبل الجمعية الوطنية.</t>
  </si>
  <si>
    <t>أنواع طريق التعلم من الأقران وتبادل المعارف التي تتم ولمن؟ على سبيل المثال التبادلات السنوية بين الأقران معمول بها للتعلم وتبادل المعارف، تتم ولكنها غير ممولة بانتظام. أي نوع من طرق التعلم بين الأقران يتم تمويله؟</t>
  </si>
  <si>
    <t>تقدم الجمعية الوطنية برامج التعلم من الأقران في دول مختلفة تعمل يها الجمعية الوطنية ولديها نظام لاختيار وتمويل حضور موظفيها مرة واحدة على الأقل كل سنتين.</t>
  </si>
  <si>
    <t>لا توجد خطط للمشاركة في خطط الجمعية الوطنية لبرامج التعلم بين الأقران المتعلق بالمساعدات النقدية والقسائم.</t>
  </si>
  <si>
    <t>5.2.أ. خطط الجمعية الوطنية لبرامج التعلم بين الأقران المتعلق بالمساعدات النقدية والقسائم</t>
  </si>
  <si>
    <t>توفر برامج المساعدات الخارجية النقدية والقسائم المعززة المقدمة استجابة لمجموعة من الأزمات والاحتياجات الإنسانية عبر القطاعات من خلال الفرق الوطنية للاستجابة الوطنية للكوارث / وفرق الاستجابة الإقليمية للكوارث ، فرق مواجهة الاحتياجات المفاجئة التي تطلبها الجمعية الوطنية بشكل منهجي- فرص للتعلم من قبل موظفي الجمعية الوطنية والإدارة ويتم دمجها في مراجعات أداء الموظفين وخطط تطوير المهارات.</t>
  </si>
  <si>
    <t>أنواع المساعدات الخارجية (الفرق الوطنية للاستجابة للكوارث / فرق الاستجابة الإقليمية للكوارث وفرق مواجهة الاحتياجات المفاجئة) ومتى تتوفر تقارير كمثال على كيفية رسملة دعم الزيادة في طلب المساعدات النقدية، على سبيل المثال، الزيادة في الطلب بعد عام 2016 ، والأمثلة على مراجعات أداء الموظفين وخطط تطوير المهارات المحدثة بعد دعمالاحتياجات المفاجئة التي طرأت على المساعدات والدعم الثنائي المتلقى كخيار للموظفين الأساسيين لتطوير المهارات</t>
  </si>
  <si>
    <t>أنواع وثائق التعلم ودراسات الحالة المنتجة وتواترها ومكان نشرها، على سبيل المثال: - تنتج الجمعية الوطنية دراسة حالة/دروس مستفادة بعد كل استجابة للمساعدات النقدية والقسائم ولكنها لا تشاركها خارجيا؛ - أنتجت الجمعية الوطنية دراسة حالة حول منصة جزر فيرجن البريطانية المشتركة بتمويل BRC ومشاركتها خارجيا في الحركة وشبكة شراكة التعلم في مجال التحويلات النقدية CaLP - تشارك الجمعية الوطنية بشكل منهجي الوثائق / دراسات الحالة خارجيا (على سبيل المثال، أصدرت الجمعية 5 تقارير في السنوات الثلاث الماضية تمت مشاركتها مع شبكة شراكة التعلم في مجال التحويلات النقدية CaLP) - تنتج الجمعية الوطنية تقارير التدخل المخصصة للمساعدات النقدية والقسائم فقط</t>
  </si>
  <si>
    <t>عدد التقييمات الذاتية أو المراجعات اللاحقة للإجراءات التي أجريت وكيفية تمويلها مثال على استراتيجية المساعدات النقدية والقسائم أو إجراءات التشغيل الموحدة التي تحتوي على خطط لمجالات جديدة للاستثمار في المساعدات النقدية والقسائم (الاختبار اللاحق)</t>
  </si>
  <si>
    <t>تنفذ الجمعية الوطنية الإستعداد للمساعدات النقدية والقسائم  استجابة لمجموعة من الأزمات والاحتياجات الإنسانية على نحو موثق. الجمعية معروفة ومحترمة من قبل أصحاب المصلحة في مجال تقديم المساعدات النقدية والقسائم في البلد ويتم الاستشهاد بها كأفضل الممارسين لتقديم المساعدات النقدية والقسائم في المنتديات الوطنية / والإقليمية / والعالمية ذات الصلة</t>
  </si>
  <si>
    <t>يتم إنتاج وثائق منتظمة / دراسات حالة حول تجربة الجمعية الوطنية لاختبار المساعدات النقدية والقسائم بشكل دوري، استجابة لمجموعة من الأزمات والاحتياجات الإنسانية عبر القطاعات. يتم نشرها لتعزيز الممارسات الجيدة داخل الجمعية الوطنية وخارجها مع الجهات الفاعلة في حركة الصليب الأحمر والهلال الأحمر أو المركز النقدي والجهات الفاعلة الأخرى ومنصات التعلم مثل شراكة التعلم في مجال التحويلات النقدية CaLP . يتم تمويل النشاط وتخصيص الموارد الفنية المخصصة اللازمة.</t>
  </si>
  <si>
    <t xml:space="preserve">5.2.ج. التعلم والتوثيق والنشر الخاص بالمساعدات النقدية والقسائم </t>
  </si>
  <si>
    <t>5-3-أ.  التقييم الذاتي بعد الاختبار أو التنفيذ أو بعد مراجعة الإجراءات الإستعداد للمساعدات النقدية والقسائم</t>
  </si>
  <si>
    <t>تقوم الجمعية الوطنية بإعادة التقييم الذاتي للإستعداد للمساعدات النقدية والقسائم بانتظام بعد الاختبار أو بعد استعراضات الإجراءات، وحددت مجالات جديدة للاستثمار في المساعدات النقدية والقسائم من أجل الاستجابة لحالات الطوارئ.</t>
  </si>
  <si>
    <t>,.lo</t>
  </si>
  <si>
    <t>أعضاء محددون (مثل الرئيس) يدعمون المساعدات النقدية والقسائم باعتبارها منهج يتبناه (على سبيل المثال، يشارك الرئيس بنشاط المساعدات النقدية والقسائم الخارجية) الاجتماعات التي يتخذ فيها أعضاء مجلس الإدارة قرارات أو تأييد نشاط المساعدات النقدية والقسائم (على سبيل المثال، موافقة مجلس الإدارة على المساعدات النقدية والقسائم الإرشادية أو الاستراتيجية، وعمليات شراء مقدمي الخدمات المالية FSP). محاضر الاجتماعات التي توثق أي تعبيرات من مجلس الإدارة  تتعلق بدعم المساعدات النقدية والقسائم (على سبيل المثال، إعلان رئيس مجلس الإدارة عن المساعدات النقدية والقسائم لا يقل أهمية عن المساعدات العينية والطلب من الإدارة العليا النظر في استخدامها). أمثلة على الدعم لتنفيذ مشاريع المساعدات النقدية والقسائم (على سبيل المثال، إطلاق رئيس مجلس الإدارة رسميا آخر مشروع للمساعدات النقدية والقسائم في حالات الطوارئ في المجتمع المحلي، بحيث يعمل مجلس الإدارة مع إدارة الفرع على تنفيذ المساعدات النقدية والقسائم لتعميق مستوى الفهم أو التوعية عن المساعدات النقدية والقسائم (على سبيل المثال مجلس الإدارة داعم ، ولكن ...</t>
  </si>
  <si>
    <t>وجود وثائق تبين موقف وحالة المساعدات النقدية والقسائم مثل وثيقة رؤية الإدارة للمساعدات النقدية والقسائم (على سبيل المثال، يجري إعداد ورقة توثق موقف رؤية المساعدات النقدية والقسائم وتنتظر التشاور والتنقيح والمصادقة على نطاق أوسع، مع أصحاب المصلحة الداخليين والخارجيين على حد سواء) استكمال الجمعية الوطنية لأدوات الإستعداد للمساعدات النقدية والقسائم كرؤية الادارة (والدليل على المستوى التشغيلي الذي تريد الجمعية الوطنية الوصول إليه من خلال المساعدات النقدية والقسائم) ورش العمل حيثما وجدت،وإجراء تمرين رؤية المساعدات النقدية والقسائم في حال حضور الادارة له. المناقشات الأولية مع الإدارة فيما يتعلق بالحاجة إلى رؤية المساعدات النقدية والقسائم التي حدثت (مثل المساعدات النقدية واجتماع بدء المساعدات النقدية والقسائم المنظمة). الإدارات التي تتناسب فيها المساعدات النقدية والقسائم مع الاستعداد التنظيمي (مثل المساعدات النقدية والقسائم لكل من الاستعداد والاستجابة المرتبطة ارتباطا وثيقا بإدارة الكوارث)، على الرغم من عدم وجود وثيقة توضح مركز المساعدات النقدية والقسائم</t>
  </si>
  <si>
    <t>أمثلة على الأماكن التي عززت فيها الإدارة أو وافقت على دعم بناء القدرات للمساعدات النقدية والقسائم (مثل دعم المقر الرئيسي الوطني للفروع، والدعم المتزايد لأنشطة محددة من المساعدات النقدية والقسائم مثل التسجيل أو إدارة البرامج) قائمة بالموارد البشرية المدربة (مثل التدريب العملي المقام بخصوص التحويل النقدي في حاالت الطوارئ PECT ، وبرامج التحويلات النقدية- المستوى الثاني ، والتدريب الأساسي على برامج التحويلات النقدية CTP)، إتفاق الإدارة على توظيف وإنشاء فريق العمل الفني TWG لدعم المساعدات النقدية والقسائم .</t>
  </si>
  <si>
    <t>1.2.ب.المقر الرئيسي الوطني يدعم الفروع لإعداد برنامج الاستعداد للمساعدات النقدية والقسائم</t>
  </si>
  <si>
    <t xml:space="preserve">1.2.د. مركز التنسيق المساعدات النقدية والقسائم </t>
  </si>
  <si>
    <t xml:space="preserve">1.2.ه. مجموعات العمل النقدية  للمساعدات النقدية والقسائم الفنية </t>
  </si>
  <si>
    <t>1.3.ب. توفر التمويل لمدة عامين الإستعداد للمساعدات النقدية والقسائم</t>
  </si>
  <si>
    <t>وجود خطط طوارئ للجمعية الوطنية تحتوي على المساعدات النقدية والقسائم ، وخيار الاستجابة (مثل خطة الاستعداد السنوية للرياح الموسمية والشتوية) وكيفية تحديثها بانتظام. مدى إدماج المساعدات النقدية والقسائم في أي خطط طوارئ (على سبيل المثال عدد القطاعات التي يتم النظر فيها للمساعدات النقدية والقسائم ؛ وإذا كانت الأخيرة تحمل نفس مستوى المساعدات العينية  التي تم تصميمها وتنفيذها بالتفصيل بنفس الية المساعدات العينية، مثل الطريقة ، والاستهداف ، وقيمة التحويل ، وآلية التنفيذ) أمثلة على أي استجابات سابقة عندما تم استخدام خطط الطوارئ لقيادة القرارات التنفيذية بشأن المساعدات النقدية والقسائم .</t>
  </si>
  <si>
    <t>التعزيز والتنسيق بقيادة الإدارة العليا</t>
  </si>
  <si>
    <t>1.3.ب. توفر التمويل لمدة عامين لدعم برنامج الإستعداد للمساعدات النقدية والقسائم</t>
  </si>
  <si>
    <t>2.1.أ. الأدوار والمسؤوليات / الفصل بين الواجبات وإجراءات التشغيل الموحدة (SOPs)</t>
  </si>
  <si>
    <t>وجود أي نظام لتجديد تمويل الموارد (مثل صندوق الطوارئ للجمعية الوطنية ، قاعدة تمويل الجمعية الوطنية) في حالة عدم وجود نظام ، كيف يتم إعادة التمويل (على سبيل المثال ، يتم  إعادة التمويل حصراً من خلال مخصصات الميزانية السنوية ؛ عادة ما تعتمد الجمعية الوطنية على صندوق الطوارئ للطوارئ أثناء الأزمات) وجود أي استراتيجية لتعبئة الموارد الوطنية أو إذا تم جمع الأموال من خلال المشروع. أمثلة على الاستجابات التي نجحت فيها الجمعية الوطنية في تقديم طلب للحصول على إعادة تمويل موارد المساعدات النقدية والقسائم في الوقت المناسب للتوزيعها وتلبية الاحتياجات. أمثلة على الحالات التي يتعذر فيها التوزيع بسبب التأخير في تلقي الأموال من المانحين. أمثلة على أنظمة تعبئة الموارد المالية في اتجاهات ومتطلبات المساعدات النقدية والقسائم المانحة (على سبيل المثال بحث النظام في متطلبات المفوضية الأوروبية للمساعدات الإنسانية وتعذر تعديله وفقًا للمتطلبات؛ ودراسة الجمعية الوطنية لتعديل نظامها بناء على المناقشات التي أجريت في مجموعات العمل النقدية).</t>
  </si>
  <si>
    <t>وجود أي نظام لوجستي ومشتريات يسمح يتقديم المساعدات النقدية والقسائم، مثل: - أقسام تقييم السوق والمساعدات النقدية والقسائم مراقبة السوق - التعاقدات مع مقدم الخدمات المالية FSP وتسليم المساعدات النقدية والقسائم - وجود وصف وظيفي لموظفي الخدمات اللوجستية والمشتريات ذات الصلة يشمل أدوار ومسؤوليات حول دعم المساعدات النقدية والقسائم ووجود دورات التدربية حول المساعدات النقدية والقسائم أو وجود المحاكاة التي يتم إجراؤها مع موظفي الخدمات اللوجستية والمشتريات (هل هذا النظام ذو صلة بالموضوع???) مثال على أي استجابات سابقة عندما دعمت أنظمة الخدمات اللوجستية والمشتريات تقييم السوق و / أو التعاقد مع مقدم الخدمات المالية FSP و / أو تسليم المساعدات النقدية والقسائم. التقارير التي تشير إلى هذا على سبيل المثال التحديثات التشغيلية الطارئة كم مرة يتم تحديث نظام الخدمات اللوجستية والمشتريات لموائمة تطلبات المساعدات النقدية والقسائم</t>
  </si>
  <si>
    <t>قائمة بآليات المساعدات النقدية والقسائم، الإيصالات، وعددها المحدد في سياقات محددة؛ عبر قطاع أو قطاع/قطاعات معينة. أي خرائط شاملة للتسليم النقدية والقسائم ذات صلة بالبلد بأكمله. أي طرف ثالث كمقدم الخدمات المالية FSP أو مقدم خدمة الاتفاقيات / العقود المسبقة في الأماكن قيد التنفيذ ؛ كيف يتم مراجعة الاتفاقيات بانتظام.</t>
  </si>
  <si>
    <t>وجود منصة/عملية لإدارة المعرفة تجمع وتستخدم المعرفة فيما يتعلق بتنفيذ المساعدات النقدية والقسائم (كيف يمكن قياس ذلك؟ إرشادات / منهجية إدارة المعرفة؟) أمثلة على الوقت الذي جمعت فيه الجمعية الوطنية معلومات حول تنفيذ المساعدات النقدية والقسائم (مثل المراجعات أو التقييمات أو تقارير التعلم) وجود أي نظام أو أمثلة ترصد وتستخدام أفضل الممارسات الخارجية للمساعدات النقدية والقسائم أمثلة على موقف الموظفين أو القيادة تجاه التعلم و / أو المعرفة المكتسبة من برنامج المساعدات النقدية والقسائم(هل سينجح هذا أم أنك تتحدث فقط عن النظام وليس المواقف؟)</t>
  </si>
  <si>
    <t>استخدام أدوات مثل منصة Red Rose لإدارة قواعد البيانات ، و Kobo لجمع البيانات ، وماسحات القسائم الإلكترونية لاسترداد القسائم ، والماسحات الضوئية البيومترية للتسجيل. أمثلة على البرامج أو الاستجابات التي استخدمت مثل هذه الأدوات عدد المرات التي يتم فيها استعراض أنظمة وأدوات تكنولوجيا المعلومات لتحديد المزيد من الاستثمارات بما يتماشى مع أفضل الممارسات في المساعدات النقدية والقسائم أي أمثلة على الاستجابات التي استخدمت فيها أدوات أو أنظمة تكنولوجيا المعلومات للمساعدات النقدية والقسائم</t>
  </si>
  <si>
    <t>الأدوات والإرشادات الفنية الخاصة بالمساعدات النقدية والقسائم</t>
  </si>
  <si>
    <t>أمثلة على أدوات الاستعداد والتقييم والجدوى وخيارات الاستجابة ومراحل التنفيذ والرصد التي تم تكييفها مع السياق. أمثلة على استخدام أدوات المساعدات النقدية والقسائم التي تم تعديلها بحسب السياق الحالي، او من قبل الفروع مثل حالات الطوارئ الأخيرة. مدى المراجعة المنتظمة وما إذا كانت الأدوات مناسبة لتوسيع نطاق المساعدات النقدية والقسائم في المستقبل. بناء القدرات أو التدريبات التي تمت باستخدام أدوات المساعدات النقدية والقسائم بحسب السياق. ترجمة  أدوات المساعدات النقدية والقسائم المكيفة إلى اللغة المناسبة من قبل الجمعية الوطنية.</t>
  </si>
  <si>
    <t>تحليل قدرات الموارد البشرية للمساعدات النقدية والقسائم</t>
  </si>
  <si>
    <t>3-1 توفر التمويل والقدرة وإطلاقه وتجديده</t>
  </si>
  <si>
    <t>3.2.أ. تخطيط الموارد البشرية وتخطيط الكفاءات وتحليل فجوات الموارد البشرية وخطط بناء قدرات المساعدات النقدية والقسائم</t>
  </si>
  <si>
    <t>وجود خرائط للمساعدات النقدية والقسائم مكتملة. تم وضع خطة لتعزيز قدرات موظفي المساعدات النقدية والقسائم، مما يعكس التدريب والمهارات المقدمة لتقديم المساعدات النقدية والقسائم. أمثلة على الموظفين الذين تم اختيارهم لتطوير مهاراتهم أو لحضور الدورات التدريبية الخاصة بالمساعدات النقدية والقسائم . تحديد حجم الموظفين اللازمين لتوسيع نطاق العمل وينعكس ذلك في خطة تطوير القدرات.سجل آخر مرة أو عدد المرات التي يتم فيها تحديث أنشطة المساعدات النقدية والقسائم وأنشطة تطوير المهارات بما يتماشى مع الممارسات الجيدة للمساعدات النقدية والقسائم</t>
  </si>
  <si>
    <t>مهارات وقدرات المساعدات النقدية والقسائم  – القيادة وصناع القرار</t>
  </si>
  <si>
    <t>3.3.أ. المعرفة والمهارات اللازمة لاتخاذ القرار الخاصة بالمساعدات النقدية والقسائم</t>
  </si>
  <si>
    <t>وجود إجراءات التشغيل الموحدة/مصفوفة توزيع المسؤوليات والأدوار للمساعدات النقدية والقسائم تحدد مستويات الصلاحيات لصناع القرار بشأن المساعدات النقدية والقسائم. تحديد الوصف الوظيفي JDs بوضوح يحدد مستوى السلطة من حيث أدوار ومسؤوليات صانعي القرار والمساعدات النقدية والقسائم ومتطلبات المهارات والمعرفة. الدورات التدريبية التي حضرها أعضاء الإدارة حول المساعدات النقدية والقسائم. أمثلة حديثة على الوقت الذي اتخذت فيه الإدارة قرارات مستنيرة ومناسبة بشأن المساعدات النقدية والقسائم.</t>
  </si>
  <si>
    <t xml:space="preserve">3.4.أ. الملاءمة وجدوى قدرات المساعدات النقدية والقسائم </t>
  </si>
  <si>
    <t>المهارات والقدرات – موظفو البرنامج المساعدات النقدية والقسائم</t>
  </si>
  <si>
    <t xml:space="preserve">3-4-ج.القدرة على تنفيذ المساعدات النقدية والقسائم </t>
  </si>
  <si>
    <t>3-4-د. القدرة على رصد وتقييم المساعدات النقدية والقسائم</t>
  </si>
  <si>
    <t>3.5.أ. زيادة قدرة الموارد البشرية المكرسة للمساعدات النقدية والقسائم</t>
  </si>
  <si>
    <t>3.5.ب.  زيادة القدر ات المتعلقة بالتمويل والتدفقات النقدية للمساعدات النقدية والقسائم</t>
  </si>
  <si>
    <t xml:space="preserve">3.5.ج. زيادة قدرات تعبئة الموارد المالية المساعدات النقدية والقسائم </t>
  </si>
  <si>
    <t xml:space="preserve"> المهارات والقدرات المساعدات النقدية والقسائم - موظفو خدمات الدعم</t>
  </si>
  <si>
    <t>3.5.د. زيادة القدرات المتعلقة بالخدمات اللوجستية والمشتريات المساعدات النقدية والقسائم</t>
  </si>
  <si>
    <t>3.5.و. زيادة قدرات المساعدات الأمنية النقدية والقسائم</t>
  </si>
  <si>
    <t>زيادة عدد / نسبة الموظفين المعنيين ذوي المهارات / القدرة على دعم المساعدات النقدية والقسائم أمثلة على المناسبات التي قادت فيها الجمعية الوطنية بكتابة المقترحات الخاصة بالمساعدات النقدية والقسائم. أمثلة على الحالات التي أدت فيها قدرة الموظفين المتعلقة بجمع الأموال من المانحين إلى نمو المساعدات النقدية والقسائم. القدرة على إجراء زيادة حجم المساعدات النقدية والقسائم؟؟ (كيف يمكن قياس ذلك؟)</t>
  </si>
  <si>
    <t xml:space="preserve">5-3-أ.التقييم الذاتي بعد الاختبار أو التنفيذ أو بعد استعراض الإجراءات الإستعداد للمساعدات النقدية والقسائم </t>
  </si>
  <si>
    <t>5.2.ج.  التعلم والتوثيق والنشر الخاص بالمساعدات النقدية والقسائم</t>
  </si>
  <si>
    <t>5.2.ب.التعلم من خلال الممارسة مع الفرق الوطنية للاستجابة للكوارث / فرق الاستجابة الإقليمية للكوارث/مواجهة الاحتياجات الفجائية في برنامج المساعدات النقدية والقسائم للجمعية الوطنية</t>
  </si>
  <si>
    <t>اختبار قدرات المساعدات النقدية والقسائم</t>
  </si>
  <si>
    <t>5.1.أ. تصميم الاختبار وتمويل المساعدات النقدية والقسائم</t>
  </si>
  <si>
    <t xml:space="preserve"> التي تتم ولمن؟ على سبيل المثال التبادلات السنوية بين الأقران معمول بها للتعلم وتبادل المعارف، تتم ولكنها غير ممولة بانتظام. أي نوع من طرق التعلم بين الأقران يتم تمويله؟</t>
  </si>
  <si>
    <t>5.2.أ.أنواع طريق التعلم من الأقران وتبادل المعارف الخاصة بالمساعدات النقدية والقسائم للجمعية الوطنية</t>
  </si>
  <si>
    <t>4-1-ب. المشاركة واشراك المجتمعات المحلية المتضررة في مراحل الدورة البرنامجية</t>
  </si>
  <si>
    <t>مبادرة الإدارة للمضي قدما في المساعدات النقدية والقسائم باعتبارها مؤشرات رئيسية لتنمية قدرات الجمعية الوطنية. تقديم الدعم اللازم للقيادة العليا لتطوير قدراتها. خلق بيئة مواتية لتطوير التعاون مع الحكومات المحلية.</t>
  </si>
  <si>
    <t>1.2.ب.دعم المقر الرئيسي الوطني للفروع من أجل الاستعداد للمساعدات النقدية والقسائم</t>
  </si>
  <si>
    <t>1.2.ج.دعم المقر الرئيسي الوطني للفروع لتنفيذ المساعدات النقدية والقسائم</t>
  </si>
  <si>
    <t xml:space="preserve">1.2.د. مركز تنسيق المساعدات النقدية والقسائم </t>
  </si>
  <si>
    <t>إجراء التدريب التنشيطي للمساعدات النقدية والقسائم في جميع الفروع. ينبغي على منسق المساعدات النقدية والقسائم أو أعضاء مجموعة العمل الفني القيام بزيارات ربع سنوية للفروع لغايات تقديم الدعم اللازم لها.</t>
  </si>
  <si>
    <t>1.2.ه. مجموعات العمل النقدية للمساعدات النقدية والقسائم</t>
  </si>
  <si>
    <t>إنتاج رسائل رئيسية محددة لدعوة القيادة لاجتماعات أصحاب المصلحة الخارجيين</t>
  </si>
  <si>
    <t>التعزيز والتنسيق بقيادة الإدارة</t>
  </si>
  <si>
    <t xml:space="preserve"> الأدوات والإرشادات الفنية للمساعدات النقدية والقسائم</t>
  </si>
  <si>
    <t>3-1 توفر التمويل وإطلاقه وتجديده</t>
  </si>
  <si>
    <t>المهارات والقدرات اللازمة لتقديم المساعدات النقدية والقسائم– القيادة وصناع القرار</t>
  </si>
  <si>
    <t>3.3.أ. المساعدات النقدية والقسائم- المعرفة والمهارات اللازمة لاتخاذ القرار</t>
  </si>
  <si>
    <t>3.4.أ. الملاءمة ودراسة جدوى قدرات المساعدات النقدية والقسائم</t>
  </si>
  <si>
    <t>المهارات والقدرات الخاصة بالمساعدات النقدية والقسائم  – موظفو البرنامج</t>
  </si>
  <si>
    <t>3-4-ج. القدرة على تنفيذ المساعدات النقدية والقسائم</t>
  </si>
  <si>
    <t>تحديد الموظفين الرئيسيين لحضور التدريبعن طريق شبكة شراكة التعلم في مجال التحويلات النقدية CaLP القادم في المنطقة.</t>
  </si>
  <si>
    <t>3-4-د. القدرة على الرصد والتقييم الخاصة بالمساعدات النقدية والقسائم</t>
  </si>
  <si>
    <t xml:space="preserve">3.5.أ. رفع قدرات الموارد البشرية للمساعدات النقدية والقسائم </t>
  </si>
  <si>
    <t>مهارات وقدرات المساعدات النقدية والقسائم- موظفو خدمات الدعم</t>
  </si>
  <si>
    <t>3.5.ب. زيادة قدرات التمويل والتدفقات النقدية للمساعدات النقدية والقسائم</t>
  </si>
  <si>
    <t>3.5.ج.  زيادة قدرات تعبئة الموارد المالية للمساعدات النقدية والقسائم</t>
  </si>
  <si>
    <t>إجراء أو إرسال موظفي اللوجستيات والمشتريات المعنيين بشأن المساعدات النقدية والقسائم لتدريب الموظفين التشغيليين. إجراء تدريب التقييم السريع للأسواق RAM لموظفي الخدمات اللوجستية.</t>
  </si>
  <si>
    <t>3.5.ه. زيادة قدرات تكنولوجيا المعلومات والاتصالات البرنامج المساعدات لنقدية والقسائم</t>
  </si>
  <si>
    <t>البحث عن تدابير التدريب أو بناء القدرات لموظفي تكنولوجيا المعلومات والاتصالات في استخدام التكنولوجيات الجديدة للمساعدات النقدية والقسائم.</t>
  </si>
  <si>
    <t>3.5.و.زيادة قدرات الأمنية للمساعدات النقدية والقسائم</t>
  </si>
  <si>
    <t>راجع عضوية مجموعة العمل الفني لتكون أكثر شمولا عبر الإدارات. اقتراح نواب لمسؤولي تنسيق المساعدات النقدية والقسائم على مستوى المقاطعة.</t>
  </si>
  <si>
    <t>وضع خطة لمشاركة أفضل الممارسات في المنطقة. إرسال عضو واحد على الأقل من أعضاء الجمعية الوطنية في كل حدث إقليمي لتعميق دور شراكة التعلم في مجال التحويلات النقدية CaLP</t>
  </si>
  <si>
    <t>دعوة الإدارة لزيادة مشاركة الجمعية الوطنية في المنتديات العالمية.</t>
  </si>
  <si>
    <t>5.2.أ. التعلم من الأقران الخاصة ببرنامج المساعدات النقدية المقدم من قبل الجمعية الوطنية</t>
  </si>
  <si>
    <t>5.2.ب.التعلم من خلال الممارسة مع الفرق الوطنية للاستجابة للكوارث / فرق الاستجابة الإقليمية للكوارث/ وفرق مواجهة الاحتياجات المفاجئة بما يتعلق ببرنامج الجمعية الوطنية للمساعدات النقدية والقسائم</t>
  </si>
  <si>
    <t>إدارة المعرفة المتعلقة بالمساعدات النقدية والقسائم</t>
  </si>
  <si>
    <t>5.2.ج. التعلم والتوثيق والنشر للمساعدات النقدية والقسائم</t>
  </si>
  <si>
    <t xml:space="preserve">5.2.ب. التعلم من خلال ممارسة العمل مع فرق الاستجابة الوطنية للكوارث  / وفرق الاستجابة الإقليمية للكوارث في تقديم المساعدات النقدية والقسائم من قبل الجمعية الوطنية </t>
  </si>
  <si>
    <t>4-1-ب. المشاركة واشراك المجتمعات المحلية المتضررة في مراحل دورة البرنامج</t>
  </si>
  <si>
    <t xml:space="preserve">3.5.ج. زيادة القدرات لتعبئة الموارد المالية للمساعدات النقدية والقسائم </t>
  </si>
  <si>
    <t>أداة التقييم الذاتي لقدرات المساعدات النقدية والقسائم الخاصة بالجمعية الوطنية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</si>
</sst>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0.00_ ;\-#,##0.00\ "/>
    <numFmt numFmtId="165" formatCode="_-* #,##0_-;\-* #,##0_-;_-* &quot;-&quot;??_-;_-@_-"/>
  </numFmts>
  <fonts count="51" x14ac:knownFonts="1">
    <font>
      <sz val="12"/>
      <color theme="1"/>
      <name val="Calibri"/>
      <family val="2"/>
      <scheme val="minor"/>
    </font>
    <font>
      <sz val="12"/>
      <color theme="1"/>
      <name val="Calibri"/>
      <family val="2"/>
      <scheme val="minor"/>
    </font>
    <font>
      <sz val="10"/>
      <name val="Calibri"/>
      <family val="2"/>
      <scheme val="minor"/>
    </font>
    <font>
      <b/>
      <sz val="12"/>
      <name val="Calibri"/>
      <family val="2"/>
      <scheme val="minor"/>
    </font>
    <font>
      <b/>
      <sz val="11"/>
      <name val="Calibri"/>
      <family val="2"/>
      <scheme val="minor"/>
    </font>
    <font>
      <sz val="10"/>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b/>
      <sz val="11"/>
      <color rgb="FFFF0000"/>
      <name val="Calibri"/>
      <family val="2"/>
    </font>
    <font>
      <sz val="10"/>
      <color theme="0"/>
      <name val="Helvetica"/>
      <family val="2"/>
    </font>
    <font>
      <sz val="10"/>
      <color theme="1"/>
      <name val="Helvetica"/>
      <family val="2"/>
    </font>
    <font>
      <sz val="12"/>
      <color theme="1"/>
      <name val="Helvetica"/>
      <family val="2"/>
    </font>
    <font>
      <sz val="11"/>
      <color theme="1"/>
      <name val="Aptos"/>
      <family val="2"/>
    </font>
    <font>
      <b/>
      <sz val="14"/>
      <color rgb="FFFF0000"/>
      <name val="Arial"/>
      <family val="2"/>
    </font>
    <font>
      <sz val="11"/>
      <color rgb="FF000000"/>
      <name val="Arial"/>
      <family val="2"/>
    </font>
    <font>
      <sz val="11"/>
      <color rgb="FF000000"/>
      <name val="Calibri"/>
      <family val="2"/>
    </font>
    <font>
      <sz val="16"/>
      <color theme="2" tint="-0.749992370372631"/>
      <name val="Helvetica"/>
      <family val="2"/>
    </font>
    <font>
      <sz val="12"/>
      <color theme="1"/>
      <name val="Wingdings"/>
      <charset val="2"/>
    </font>
    <font>
      <sz val="7"/>
      <color theme="1"/>
      <name val="Times New Roman"/>
      <family val="1"/>
    </font>
    <font>
      <sz val="12"/>
      <color theme="1"/>
      <name val="Arial"/>
      <family val="2"/>
    </font>
    <font>
      <b/>
      <sz val="16"/>
      <color theme="2" tint="-0.749992370372631"/>
      <name val="Helvetica"/>
      <family val="2"/>
    </font>
    <font>
      <b/>
      <sz val="16"/>
      <color theme="0"/>
      <name val="Helvetica"/>
      <family val="2"/>
    </font>
    <font>
      <b/>
      <sz val="16"/>
      <color rgb="FF5796BD"/>
      <name val="Helvetica"/>
      <family val="2"/>
    </font>
    <font>
      <b/>
      <sz val="16"/>
      <color rgb="FF59777D"/>
      <name val="Helvetica"/>
      <family val="2"/>
    </font>
    <font>
      <b/>
      <sz val="16"/>
      <color rgb="FFEE5D59"/>
      <name val="Helvetica"/>
      <family val="2"/>
    </font>
    <font>
      <b/>
      <sz val="16"/>
      <color rgb="FF149A4B"/>
      <name val="Helvetica"/>
      <family val="2"/>
    </font>
    <font>
      <sz val="11"/>
      <color rgb="FF000000"/>
      <name val="Calibri"/>
      <family val="1"/>
    </font>
    <font>
      <sz val="11"/>
      <name val="Calibri"/>
      <family val="2"/>
      <scheme val="minor"/>
    </font>
    <font>
      <sz val="11"/>
      <color theme="2" tint="-0.749992370372631"/>
      <name val="Calibri"/>
      <family val="2"/>
      <scheme val="minor"/>
    </font>
    <font>
      <b/>
      <sz val="11"/>
      <color rgb="FF5796BD"/>
      <name val="Calibri"/>
      <family val="2"/>
      <scheme val="minor"/>
    </font>
    <font>
      <b/>
      <sz val="11"/>
      <color rgb="FF59777D"/>
      <name val="Calibri"/>
      <family val="2"/>
      <scheme val="minor"/>
    </font>
    <font>
      <b/>
      <sz val="11"/>
      <color theme="2" tint="-0.749992370372631"/>
      <name val="Calibri"/>
      <family val="2"/>
      <scheme val="minor"/>
    </font>
    <font>
      <b/>
      <sz val="11"/>
      <color rgb="FFEE5D59"/>
      <name val="Calibri"/>
      <family val="2"/>
      <scheme val="minor"/>
    </font>
    <font>
      <b/>
      <sz val="11"/>
      <color rgb="FF149A4B"/>
      <name val="Calibri"/>
      <family val="2"/>
      <scheme val="minor"/>
    </font>
    <font>
      <sz val="10"/>
      <color theme="2" tint="-0.749992370372631"/>
      <name val="Calibri"/>
      <family val="2"/>
      <scheme val="minor"/>
    </font>
    <font>
      <b/>
      <sz val="12"/>
      <color theme="2" tint="-0.749992370372631"/>
      <name val="Calibri"/>
      <family val="2"/>
      <scheme val="minor"/>
    </font>
    <font>
      <sz val="16"/>
      <color theme="2" tint="-0.749992370372631"/>
      <name val="Calibri"/>
      <family val="2"/>
      <scheme val="minor"/>
    </font>
    <font>
      <b/>
      <sz val="10"/>
      <color theme="0"/>
      <name val="Calibri"/>
      <family val="2"/>
      <scheme val="minor"/>
    </font>
    <font>
      <b/>
      <sz val="10"/>
      <color rgb="FF5796BD"/>
      <name val="Calibri"/>
      <family val="2"/>
      <scheme val="minor"/>
    </font>
    <font>
      <b/>
      <sz val="10"/>
      <color theme="2" tint="-0.749992370372631"/>
      <name val="Calibri"/>
      <family val="2"/>
      <scheme val="minor"/>
    </font>
    <font>
      <b/>
      <sz val="10"/>
      <color rgb="FF59777D"/>
      <name val="Calibri"/>
      <family val="2"/>
      <scheme val="minor"/>
    </font>
    <font>
      <b/>
      <sz val="10"/>
      <color rgb="FFEE5D59"/>
      <name val="Calibri"/>
      <family val="2"/>
      <scheme val="minor"/>
    </font>
    <font>
      <b/>
      <sz val="10"/>
      <color rgb="FF149A4B"/>
      <name val="Calibri"/>
      <family val="2"/>
      <scheme val="minor"/>
    </font>
    <font>
      <sz val="10"/>
      <color theme="0"/>
      <name val="Calibri"/>
      <family val="2"/>
      <scheme val="minor"/>
    </font>
    <font>
      <b/>
      <sz val="10"/>
      <color theme="1"/>
      <name val="Calibri"/>
      <family val="2"/>
      <scheme val="minor"/>
    </font>
    <font>
      <b/>
      <sz val="10"/>
      <color rgb="FF000000"/>
      <name val="Calibri"/>
      <family val="2"/>
      <scheme val="minor"/>
    </font>
    <font>
      <sz val="10"/>
      <color rgb="FF000000"/>
      <name val="Calibri"/>
      <family val="2"/>
      <scheme val="minor"/>
    </font>
    <font>
      <sz val="10"/>
      <color rgb="FF808080"/>
      <name val="Calibri"/>
      <family val="2"/>
      <scheme val="minor"/>
    </font>
    <font>
      <b/>
      <sz val="10"/>
      <color rgb="FFD31F2B"/>
      <name val="Calibri"/>
      <family val="2"/>
      <scheme val="minor"/>
    </font>
    <font>
      <b/>
      <sz val="10"/>
      <name val="Calibri"/>
      <family val="2"/>
      <scheme val="minor"/>
    </font>
  </fonts>
  <fills count="28">
    <fill>
      <patternFill patternType="none"/>
    </fill>
    <fill>
      <patternFill patternType="gray125"/>
    </fill>
    <fill>
      <patternFill patternType="solid">
        <fgColor theme="0" tint="-4.9989318521683403E-2"/>
        <bgColor indexed="64"/>
      </patternFill>
    </fill>
    <fill>
      <patternFill patternType="solid">
        <fgColor rgb="FFFFC000"/>
        <bgColor indexed="64"/>
      </patternFill>
    </fill>
    <fill>
      <patternFill patternType="solid">
        <fgColor rgb="FFFFFFCC"/>
        <bgColor indexed="64"/>
      </patternFill>
    </fill>
    <fill>
      <patternFill patternType="solid">
        <fgColor rgb="FFFFFFFF"/>
        <bgColor indexed="64"/>
      </patternFill>
    </fill>
    <fill>
      <patternFill patternType="solid">
        <fgColor rgb="FFED7D31"/>
        <bgColor indexed="64"/>
      </patternFill>
    </fill>
    <fill>
      <patternFill patternType="solid">
        <fgColor rgb="FFFFE599"/>
        <bgColor indexed="64"/>
      </patternFill>
    </fill>
    <fill>
      <patternFill patternType="solid">
        <fgColor rgb="FF4472C4"/>
        <bgColor indexed="64"/>
      </patternFill>
    </fill>
    <fill>
      <patternFill patternType="solid">
        <fgColor rgb="FFB4C6E7"/>
        <bgColor indexed="64"/>
      </patternFill>
    </fill>
    <fill>
      <patternFill patternType="solid">
        <fgColor rgb="FFCC66FF"/>
        <bgColor indexed="64"/>
      </patternFill>
    </fill>
    <fill>
      <patternFill patternType="solid">
        <fgColor rgb="FFD9BFD2"/>
        <bgColor indexed="64"/>
      </patternFill>
    </fill>
    <fill>
      <patternFill patternType="solid">
        <fgColor rgb="FFF2F2F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0"/>
        <bgColor indexed="64"/>
      </patternFill>
    </fill>
    <fill>
      <patternFill patternType="solid">
        <fgColor theme="3" tint="0.39997558519241921"/>
        <bgColor indexed="64"/>
      </patternFill>
    </fill>
    <fill>
      <patternFill patternType="solid">
        <fgColor theme="9" tint="0.39997558519241921"/>
        <bgColor indexed="64"/>
      </patternFill>
    </fill>
    <fill>
      <patternFill patternType="solid">
        <fgColor rgb="FF5796BD"/>
        <bgColor indexed="64"/>
      </patternFill>
    </fill>
    <fill>
      <patternFill patternType="solid">
        <fgColor rgb="FFC8D7E5"/>
        <bgColor indexed="64"/>
      </patternFill>
    </fill>
    <fill>
      <patternFill patternType="solid">
        <fgColor theme="0" tint="-0.14999847407452621"/>
        <bgColor indexed="64"/>
      </patternFill>
    </fill>
    <fill>
      <patternFill patternType="solid">
        <fgColor rgb="FF59777D"/>
        <bgColor indexed="64"/>
      </patternFill>
    </fill>
    <fill>
      <patternFill patternType="solid">
        <fgColor rgb="FFEE5D59"/>
        <bgColor indexed="64"/>
      </patternFill>
    </fill>
    <fill>
      <patternFill patternType="solid">
        <fgColor rgb="FFFDE4DD"/>
        <bgColor indexed="64"/>
      </patternFill>
    </fill>
    <fill>
      <patternFill patternType="solid">
        <fgColor rgb="FFD31F2B"/>
        <bgColor indexed="64"/>
      </patternFill>
    </fill>
    <fill>
      <patternFill patternType="solid">
        <fgColor rgb="FF149A4B"/>
        <bgColor indexed="64"/>
      </patternFill>
    </fill>
    <fill>
      <patternFill patternType="solid">
        <fgColor rgb="FFE7EEE5"/>
        <bgColor indexed="64"/>
      </patternFill>
    </fill>
    <fill>
      <patternFill patternType="solid">
        <fgColor theme="6" tint="0.59999389629810485"/>
        <bgColor indexed="64"/>
      </patternFill>
    </fill>
  </fills>
  <borders count="42">
    <border>
      <left/>
      <right/>
      <top/>
      <bottom/>
      <diagonal/>
    </border>
    <border>
      <left/>
      <right/>
      <top style="thin">
        <color auto="1"/>
      </top>
      <bottom style="thin">
        <color auto="1"/>
      </bottom>
      <diagonal/>
    </border>
    <border>
      <left style="thin">
        <color theme="8" tint="0.39997558519241921"/>
      </left>
      <right/>
      <top/>
      <bottom/>
      <diagonal/>
    </border>
    <border>
      <left style="thin">
        <color theme="8" tint="0.39997558519241921"/>
      </left>
      <right style="thin">
        <color theme="8" tint="0.39997558519241921"/>
      </right>
      <top/>
      <bottom/>
      <diagonal/>
    </border>
    <border>
      <left/>
      <right/>
      <top style="thin">
        <color auto="1"/>
      </top>
      <bottom/>
      <diagonal/>
    </border>
    <border>
      <left/>
      <right style="thin">
        <color auto="1"/>
      </right>
      <top style="thin">
        <color auto="1"/>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bottom style="thin">
        <color theme="2" tint="-0.249977111117893"/>
      </bottom>
      <diagonal/>
    </border>
    <border>
      <left style="thin">
        <color theme="2" tint="-0.249977111117893"/>
      </left>
      <right/>
      <top/>
      <bottom style="thin">
        <color theme="2" tint="-0.249977111117893"/>
      </bottom>
      <diagonal/>
    </border>
    <border>
      <left/>
      <right style="thin">
        <color theme="2" tint="-0.249977111117893"/>
      </right>
      <top/>
      <bottom style="thin">
        <color theme="2" tint="-0.249977111117893"/>
      </bottom>
      <diagonal/>
    </border>
    <border>
      <left style="thin">
        <color theme="2" tint="-0.249977111117893"/>
      </left>
      <right style="thin">
        <color theme="2" tint="-0.249977111117893"/>
      </right>
      <top style="thin">
        <color theme="2" tint="-0.249977111117893"/>
      </top>
      <bottom/>
      <diagonal/>
    </border>
    <border>
      <left style="thin">
        <color rgb="FFEE9886"/>
      </left>
      <right/>
      <top/>
      <bottom/>
      <diagonal/>
    </border>
    <border>
      <left/>
      <right style="thin">
        <color rgb="FFEE9886"/>
      </right>
      <top/>
      <bottom/>
      <diagonal/>
    </border>
    <border>
      <left style="thin">
        <color rgb="FFB2D7BD"/>
      </left>
      <right style="thin">
        <color rgb="FFB2D7BD"/>
      </right>
      <top/>
      <bottom/>
      <diagonal/>
    </border>
    <border>
      <left/>
      <right style="thin">
        <color rgb="FFB2D7BD"/>
      </right>
      <top/>
      <bottom/>
      <diagonal/>
    </border>
    <border>
      <left/>
      <right style="thin">
        <color theme="2" tint="-0.249977111117893"/>
      </right>
      <top style="thin">
        <color theme="2" tint="-0.249977111117893"/>
      </top>
      <bottom style="thin">
        <color theme="2" tint="-0.249977111117893"/>
      </bottom>
      <diagonal/>
    </border>
    <border>
      <left style="thin">
        <color theme="2" tint="-0.249977111117893"/>
      </left>
      <right/>
      <top style="thin">
        <color theme="2" tint="-0.249977111117893"/>
      </top>
      <bottom style="thin">
        <color theme="2" tint="-0.249977111117893"/>
      </bottom>
      <diagonal/>
    </border>
    <border>
      <left style="thin">
        <color theme="2" tint="-0.249977111117893"/>
      </left>
      <right style="thin">
        <color theme="2" tint="-0.249977111117893"/>
      </right>
      <top/>
      <bottom/>
      <diagonal/>
    </border>
    <border>
      <left style="thin">
        <color theme="2" tint="-0.249977111117893"/>
      </left>
      <right/>
      <top/>
      <bottom/>
      <diagonal/>
    </border>
    <border>
      <left style="thin">
        <color rgb="FFB2D7BD"/>
      </left>
      <right/>
      <top/>
      <bottom/>
      <diagonal/>
    </border>
    <border>
      <left style="thin">
        <color theme="2" tint="-9.9978637043366805E-2"/>
      </left>
      <right/>
      <top/>
      <bottom/>
      <diagonal/>
    </border>
    <border>
      <left/>
      <right style="thin">
        <color theme="2" tint="-0.249977111117893"/>
      </right>
      <top style="thin">
        <color theme="2" tint="-0.249977111117893"/>
      </top>
      <bottom/>
      <diagonal/>
    </border>
    <border>
      <left style="thin">
        <color theme="2" tint="-0.249977111117893"/>
      </left>
      <right/>
      <top style="thin">
        <color theme="2" tint="-0.249977111117893"/>
      </top>
      <bottom/>
      <diagonal/>
    </border>
    <border>
      <left/>
      <right/>
      <top style="thin">
        <color theme="2"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top/>
      <bottom/>
      <diagonal/>
    </border>
    <border>
      <left/>
      <right style="thin">
        <color theme="0" tint="-0.249977111117893"/>
      </right>
      <top/>
      <bottom/>
      <diagonal/>
    </border>
    <border>
      <left style="thin">
        <color auto="1"/>
      </left>
      <right/>
      <top style="thin">
        <color theme="8" tint="0.59999389629810485"/>
      </top>
      <bottom/>
      <diagonal/>
    </border>
    <border>
      <left style="thin">
        <color auto="1"/>
      </left>
      <right style="thin">
        <color auto="1"/>
      </right>
      <top style="thin">
        <color theme="8" tint="0.59999389629810485"/>
      </top>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right/>
      <top style="thin">
        <color theme="8" tint="0.59999389629810485"/>
      </top>
      <bottom/>
      <diagonal/>
    </border>
    <border>
      <left/>
      <right/>
      <top/>
      <bottom style="thin">
        <color theme="8" tint="0.59999389629810485"/>
      </bottom>
      <diagonal/>
    </border>
  </borders>
  <cellStyleXfs count="20">
    <xf numFmtId="0" fontId="0" fillId="0" borderId="0"/>
    <xf numFmtId="43" fontId="1"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336">
    <xf numFmtId="0" fontId="0" fillId="0" borderId="0" xfId="0"/>
    <xf numFmtId="0" fontId="2" fillId="2" borderId="0" xfId="0" applyFont="1" applyFill="1" applyAlignment="1">
      <alignment horizontal="left" vertical="top"/>
    </xf>
    <xf numFmtId="0" fontId="2" fillId="2" borderId="0" xfId="0" applyFont="1" applyFill="1" applyAlignment="1">
      <alignment horizontal="left" vertical="top" wrapText="1"/>
    </xf>
    <xf numFmtId="2" fontId="2" fillId="2" borderId="0" xfId="0" applyNumberFormat="1" applyFont="1" applyFill="1" applyAlignment="1">
      <alignment horizontal="center" vertical="center"/>
    </xf>
    <xf numFmtId="0" fontId="3" fillId="2" borderId="0" xfId="0" applyFont="1" applyFill="1" applyAlignment="1">
      <alignment horizontal="left" vertical="center"/>
    </xf>
    <xf numFmtId="0" fontId="4" fillId="2" borderId="0" xfId="0" applyFont="1" applyFill="1" applyAlignment="1">
      <alignment horizontal="left" vertical="center"/>
    </xf>
    <xf numFmtId="0" fontId="2" fillId="2" borderId="0" xfId="0" applyFont="1" applyFill="1" applyAlignment="1">
      <alignment horizontal="center" vertical="center" wrapText="1"/>
    </xf>
    <xf numFmtId="0" fontId="5" fillId="0" borderId="0" xfId="0" applyFont="1"/>
    <xf numFmtId="0" fontId="11" fillId="0" borderId="0" xfId="0" applyFont="1" applyAlignment="1">
      <alignment wrapText="1"/>
    </xf>
    <xf numFmtId="0" fontId="12" fillId="17" borderId="0" xfId="0" applyFont="1" applyFill="1"/>
    <xf numFmtId="2" fontId="12" fillId="17" borderId="0" xfId="0" applyNumberFormat="1" applyFont="1" applyFill="1" applyAlignment="1">
      <alignment wrapText="1"/>
    </xf>
    <xf numFmtId="0" fontId="10" fillId="21" borderId="0" xfId="0" applyFont="1" applyFill="1" applyAlignment="1">
      <alignment horizontal="center" vertical="center" wrapText="1"/>
    </xf>
    <xf numFmtId="43" fontId="12" fillId="17" borderId="0" xfId="1" applyFont="1" applyFill="1" applyBorder="1"/>
    <xf numFmtId="0" fontId="0" fillId="17" borderId="0" xfId="0" applyFill="1"/>
    <xf numFmtId="0" fontId="11" fillId="0" borderId="0" xfId="0" applyFont="1"/>
    <xf numFmtId="0" fontId="11" fillId="17" borderId="0" xfId="0" applyFont="1" applyFill="1"/>
    <xf numFmtId="43" fontId="11" fillId="0" borderId="0" xfId="1" applyFont="1" applyBorder="1" applyAlignment="1">
      <alignment wrapText="1"/>
    </xf>
    <xf numFmtId="43" fontId="11" fillId="0" borderId="0" xfId="1" applyFont="1" applyBorder="1"/>
    <xf numFmtId="2" fontId="11" fillId="17" borderId="0" xfId="0" applyNumberFormat="1" applyFont="1" applyFill="1" applyAlignment="1">
      <alignment wrapText="1"/>
    </xf>
    <xf numFmtId="0" fontId="11" fillId="17" borderId="0" xfId="0" applyFont="1" applyFill="1" applyAlignment="1">
      <alignment wrapText="1"/>
    </xf>
    <xf numFmtId="0" fontId="11" fillId="20" borderId="6" xfId="0" applyFont="1" applyFill="1" applyBorder="1" applyAlignment="1">
      <alignment wrapText="1"/>
    </xf>
    <xf numFmtId="43" fontId="11" fillId="0" borderId="7" xfId="1" applyFont="1" applyBorder="1" applyAlignment="1">
      <alignment wrapText="1"/>
    </xf>
    <xf numFmtId="0" fontId="11" fillId="0" borderId="8" xfId="0" applyFont="1" applyBorder="1"/>
    <xf numFmtId="0" fontId="11" fillId="0" borderId="8" xfId="0" applyFont="1" applyBorder="1" applyAlignment="1">
      <alignment wrapText="1"/>
    </xf>
    <xf numFmtId="0" fontId="11" fillId="0" borderId="9" xfId="0" applyFont="1" applyBorder="1"/>
    <xf numFmtId="0" fontId="11" fillId="0" borderId="10" xfId="0" applyFont="1" applyBorder="1" applyAlignment="1">
      <alignment wrapText="1"/>
    </xf>
    <xf numFmtId="0" fontId="10" fillId="22" borderId="0" xfId="0" applyFont="1" applyFill="1" applyAlignment="1">
      <alignment horizontal="center" vertical="center" wrapText="1"/>
    </xf>
    <xf numFmtId="0" fontId="11" fillId="0" borderId="4" xfId="0" applyFont="1" applyBorder="1"/>
    <xf numFmtId="0" fontId="10" fillId="24" borderId="0" xfId="0" applyFont="1" applyFill="1" applyAlignment="1">
      <alignment horizontal="center" vertical="center" wrapText="1"/>
    </xf>
    <xf numFmtId="2" fontId="11" fillId="17" borderId="0" xfId="0" applyNumberFormat="1" applyFont="1" applyFill="1"/>
    <xf numFmtId="0" fontId="0" fillId="17" borderId="0" xfId="0" applyFill="1" applyAlignment="1">
      <alignment wrapText="1"/>
    </xf>
    <xf numFmtId="43" fontId="11" fillId="0" borderId="11" xfId="1" applyFont="1" applyBorder="1" applyAlignment="1">
      <alignment wrapText="1"/>
    </xf>
    <xf numFmtId="0" fontId="11" fillId="0" borderId="12" xfId="0" applyFont="1" applyBorder="1" applyAlignment="1">
      <alignment wrapText="1"/>
    </xf>
    <xf numFmtId="0" fontId="10" fillId="25" borderId="0" xfId="0" applyFont="1" applyFill="1" applyAlignment="1">
      <alignment horizontal="center" vertical="center" wrapText="1"/>
    </xf>
    <xf numFmtId="0" fontId="10" fillId="18" borderId="0" xfId="0" applyFont="1" applyFill="1" applyAlignment="1">
      <alignment horizontal="center" vertical="center" wrapText="1"/>
    </xf>
    <xf numFmtId="0" fontId="11" fillId="0" borderId="1" xfId="0" applyFont="1" applyBorder="1"/>
    <xf numFmtId="0" fontId="10" fillId="18" borderId="0" xfId="0" applyFont="1" applyFill="1" applyAlignment="1">
      <alignment horizontal="left" wrapText="1" indent="1"/>
    </xf>
    <xf numFmtId="0" fontId="10" fillId="21" borderId="0" xfId="0" applyFont="1" applyFill="1" applyAlignment="1">
      <alignment horizontal="left" wrapText="1" indent="1"/>
    </xf>
    <xf numFmtId="0" fontId="10" fillId="22" borderId="0" xfId="0" applyFont="1" applyFill="1" applyAlignment="1">
      <alignment horizontal="left" wrapText="1" indent="1"/>
    </xf>
    <xf numFmtId="0" fontId="10" fillId="24" borderId="0" xfId="0" applyFont="1" applyFill="1" applyAlignment="1">
      <alignment horizontal="left" wrapText="1" indent="1"/>
    </xf>
    <xf numFmtId="0" fontId="10" fillId="25" borderId="0" xfId="0" applyFont="1" applyFill="1" applyAlignment="1">
      <alignment horizontal="left" wrapText="1" indent="1"/>
    </xf>
    <xf numFmtId="43" fontId="11" fillId="3" borderId="0" xfId="1" applyFont="1" applyFill="1" applyBorder="1"/>
    <xf numFmtId="0" fontId="11" fillId="3" borderId="0" xfId="0" applyFont="1" applyFill="1" applyAlignment="1">
      <alignment wrapText="1"/>
    </xf>
    <xf numFmtId="0" fontId="11" fillId="3" borderId="0" xfId="0" applyFont="1" applyFill="1"/>
    <xf numFmtId="43" fontId="11" fillId="3" borderId="0" xfId="1" applyFont="1" applyFill="1" applyBorder="1" applyAlignment="1">
      <alignment wrapText="1"/>
    </xf>
    <xf numFmtId="2" fontId="11" fillId="3" borderId="0" xfId="0" applyNumberFormat="1" applyFont="1" applyFill="1" applyAlignment="1">
      <alignment wrapText="1"/>
    </xf>
    <xf numFmtId="43" fontId="11" fillId="3" borderId="7" xfId="1" applyFont="1" applyFill="1" applyBorder="1"/>
    <xf numFmtId="0" fontId="11" fillId="3" borderId="8" xfId="0" applyFont="1" applyFill="1" applyBorder="1" applyAlignment="1">
      <alignment wrapText="1"/>
    </xf>
    <xf numFmtId="43" fontId="11" fillId="3" borderId="11" xfId="1" applyFont="1" applyFill="1" applyBorder="1"/>
    <xf numFmtId="0" fontId="0" fillId="3" borderId="0" xfId="0" applyFill="1" applyAlignment="1">
      <alignment wrapText="1"/>
    </xf>
    <xf numFmtId="0" fontId="0" fillId="3" borderId="0" xfId="0" applyFill="1"/>
    <xf numFmtId="0" fontId="11" fillId="3" borderId="1" xfId="0" applyFont="1" applyFill="1" applyBorder="1"/>
    <xf numFmtId="0" fontId="11" fillId="17" borderId="4" xfId="0" applyFont="1" applyFill="1" applyBorder="1" applyAlignment="1">
      <alignment horizontal="center" vertical="center" wrapText="1"/>
    </xf>
    <xf numFmtId="0" fontId="11" fillId="17" borderId="5" xfId="0" applyFont="1" applyFill="1" applyBorder="1" applyAlignment="1">
      <alignment horizontal="center" vertical="center"/>
    </xf>
    <xf numFmtId="0" fontId="11" fillId="20" borderId="6" xfId="0" applyFont="1" applyFill="1" applyBorder="1" applyAlignment="1">
      <alignment horizontal="center" vertical="center" wrapText="1"/>
    </xf>
    <xf numFmtId="0" fontId="11" fillId="0" borderId="0" xfId="0" applyFont="1" applyAlignment="1">
      <alignment horizontal="center" vertical="center" wrapText="1"/>
    </xf>
    <xf numFmtId="0" fontId="11" fillId="17" borderId="0" xfId="0" applyFont="1" applyFill="1" applyAlignment="1">
      <alignment horizontal="center" vertical="center" wrapText="1"/>
    </xf>
    <xf numFmtId="0" fontId="11" fillId="17" borderId="0" xfId="0" applyFont="1" applyFill="1" applyAlignment="1">
      <alignment horizontal="center" vertical="center"/>
    </xf>
    <xf numFmtId="43" fontId="11" fillId="0" borderId="0" xfId="1" applyFont="1" applyBorder="1" applyAlignment="1">
      <alignment horizontal="center" vertical="center" wrapText="1"/>
    </xf>
    <xf numFmtId="2" fontId="11" fillId="17" borderId="0" xfId="0" applyNumberFormat="1" applyFont="1" applyFill="1" applyAlignment="1">
      <alignment horizontal="center" vertical="center" wrapText="1"/>
    </xf>
    <xf numFmtId="43" fontId="11" fillId="16" borderId="0" xfId="1" applyFont="1" applyFill="1" applyBorder="1" applyAlignment="1">
      <alignment horizontal="center" vertical="center" wrapText="1"/>
    </xf>
    <xf numFmtId="0" fontId="11" fillId="3" borderId="0" xfId="0" applyFont="1" applyFill="1" applyAlignment="1">
      <alignment horizontal="center" vertical="center"/>
    </xf>
    <xf numFmtId="0" fontId="11" fillId="3" borderId="0" xfId="0" applyFont="1" applyFill="1" applyAlignment="1">
      <alignment horizontal="center" vertical="center" wrapText="1"/>
    </xf>
    <xf numFmtId="43" fontId="11" fillId="3" borderId="0" xfId="1" applyFont="1" applyFill="1" applyBorder="1" applyAlignment="1">
      <alignment horizontal="center" wrapText="1"/>
    </xf>
    <xf numFmtId="0" fontId="0" fillId="0" borderId="0" xfId="0" applyAlignment="1">
      <alignment horizontal="right" readingOrder="2"/>
    </xf>
    <xf numFmtId="0" fontId="2" fillId="2" borderId="0" xfId="0" applyFont="1" applyFill="1" applyAlignment="1">
      <alignment horizontal="right" vertical="center" wrapText="1"/>
    </xf>
    <xf numFmtId="0" fontId="21" fillId="5" borderId="29" xfId="0" applyFont="1" applyFill="1" applyBorder="1" applyAlignment="1">
      <alignment horizontal="right" vertical="center" wrapText="1" readingOrder="2"/>
    </xf>
    <xf numFmtId="0" fontId="11" fillId="0" borderId="0" xfId="0" applyFont="1" applyAlignment="1">
      <alignment vertical="top" wrapText="1"/>
    </xf>
    <xf numFmtId="0" fontId="13" fillId="0" borderId="0" xfId="0" applyFont="1" applyAlignment="1">
      <alignment wrapText="1"/>
    </xf>
    <xf numFmtId="0" fontId="14" fillId="0" borderId="0" xfId="0" applyFont="1" applyAlignment="1">
      <alignment horizontal="right" vertical="center" wrapText="1" readingOrder="2"/>
    </xf>
    <xf numFmtId="0" fontId="13" fillId="0" borderId="0" xfId="0" applyFont="1" applyAlignment="1">
      <alignment vertical="center" wrapText="1"/>
    </xf>
    <xf numFmtId="0" fontId="15" fillId="0" borderId="0" xfId="0" applyFont="1" applyAlignment="1">
      <alignment horizontal="right" vertical="center" wrapText="1" readingOrder="2"/>
    </xf>
    <xf numFmtId="0" fontId="18" fillId="0" borderId="0" xfId="0" applyFont="1" applyAlignment="1">
      <alignment horizontal="right" vertical="center" wrapText="1" readingOrder="2"/>
    </xf>
    <xf numFmtId="0" fontId="9" fillId="0" borderId="0" xfId="0" applyFont="1" applyAlignment="1">
      <alignment horizontal="right" vertical="center" wrapText="1" readingOrder="2"/>
    </xf>
    <xf numFmtId="0" fontId="16" fillId="0" borderId="0" xfId="0" applyFont="1" applyAlignment="1">
      <alignment horizontal="right" vertical="center" wrapText="1" readingOrder="2"/>
    </xf>
    <xf numFmtId="0" fontId="27" fillId="0" borderId="0" xfId="0" applyFont="1" applyAlignment="1">
      <alignment horizontal="right" vertical="center" wrapText="1" readingOrder="2"/>
    </xf>
    <xf numFmtId="0" fontId="0" fillId="0" borderId="0" xfId="0" applyAlignment="1">
      <alignment horizontal="right" wrapText="1" readingOrder="2"/>
    </xf>
    <xf numFmtId="0" fontId="17" fillId="2" borderId="0" xfId="0" applyFont="1" applyFill="1" applyAlignment="1">
      <alignment horizontal="right" vertical="center" wrapText="1"/>
    </xf>
    <xf numFmtId="0" fontId="17" fillId="5" borderId="29" xfId="0" applyFont="1" applyFill="1" applyBorder="1" applyAlignment="1" applyProtection="1">
      <alignment horizontal="right" vertical="center" wrapText="1"/>
      <protection locked="0"/>
    </xf>
    <xf numFmtId="0" fontId="17" fillId="5" borderId="30" xfId="0" applyFont="1" applyFill="1" applyBorder="1" applyAlignment="1" applyProtection="1">
      <alignment horizontal="right" vertical="center" wrapText="1"/>
      <protection locked="0"/>
    </xf>
    <xf numFmtId="0" fontId="17" fillId="5" borderId="32" xfId="0" applyFont="1" applyFill="1" applyBorder="1" applyAlignment="1" applyProtection="1">
      <alignment horizontal="right" vertical="center" wrapText="1"/>
      <protection locked="0"/>
    </xf>
    <xf numFmtId="0" fontId="17" fillId="0" borderId="32" xfId="0" applyFont="1" applyBorder="1" applyAlignment="1" applyProtection="1">
      <alignment horizontal="right" vertical="center" wrapText="1"/>
      <protection locked="0"/>
    </xf>
    <xf numFmtId="0" fontId="17" fillId="0" borderId="29" xfId="0" applyFont="1" applyBorder="1" applyAlignment="1" applyProtection="1">
      <alignment horizontal="right" vertical="center" wrapText="1"/>
      <protection locked="0"/>
    </xf>
    <xf numFmtId="0" fontId="24" fillId="27" borderId="34" xfId="0" applyFont="1" applyFill="1" applyBorder="1" applyAlignment="1">
      <alignment horizontal="right" vertical="center" wrapText="1"/>
    </xf>
    <xf numFmtId="0" fontId="17" fillId="5" borderId="33" xfId="0" applyFont="1" applyFill="1" applyBorder="1" applyAlignment="1" applyProtection="1">
      <alignment horizontal="right" vertical="center" wrapText="1"/>
      <protection locked="0"/>
    </xf>
    <xf numFmtId="0" fontId="21" fillId="20" borderId="0" xfId="0" applyFont="1" applyFill="1" applyAlignment="1">
      <alignment horizontal="right" vertical="center"/>
    </xf>
    <xf numFmtId="0" fontId="17" fillId="20" borderId="0" xfId="0" applyFont="1" applyFill="1" applyAlignment="1">
      <alignment horizontal="right" vertical="center" wrapText="1"/>
    </xf>
    <xf numFmtId="0" fontId="25" fillId="23" borderId="16" xfId="0" applyFont="1" applyFill="1" applyBorder="1" applyAlignment="1">
      <alignment horizontal="right" vertical="center" wrapText="1"/>
    </xf>
    <xf numFmtId="0" fontId="17" fillId="20" borderId="0" xfId="0" applyFont="1" applyFill="1" applyAlignment="1" applyProtection="1">
      <alignment horizontal="right" vertical="center" wrapText="1"/>
      <protection locked="0"/>
    </xf>
    <xf numFmtId="0" fontId="26" fillId="26" borderId="0" xfId="0" applyFont="1" applyFill="1" applyAlignment="1">
      <alignment horizontal="right" vertical="center" wrapText="1"/>
    </xf>
    <xf numFmtId="0" fontId="17" fillId="2" borderId="0" xfId="0" applyFont="1" applyFill="1" applyAlignment="1">
      <alignment horizontal="right" vertical="top"/>
    </xf>
    <xf numFmtId="0" fontId="17" fillId="2" borderId="0" xfId="0" applyFont="1" applyFill="1" applyAlignment="1">
      <alignment horizontal="right" vertical="top" wrapText="1"/>
    </xf>
    <xf numFmtId="165" fontId="21" fillId="2" borderId="0" xfId="1" applyNumberFormat="1" applyFont="1" applyFill="1" applyAlignment="1" applyProtection="1">
      <alignment horizontal="right" vertical="center" wrapText="1"/>
    </xf>
    <xf numFmtId="165" fontId="17" fillId="2" borderId="0" xfId="1" applyNumberFormat="1" applyFont="1" applyFill="1" applyAlignment="1" applyProtection="1">
      <alignment horizontal="right" vertical="top" wrapText="1"/>
    </xf>
    <xf numFmtId="0" fontId="23" fillId="19" borderId="0" xfId="0" applyFont="1" applyFill="1" applyAlignment="1">
      <alignment horizontal="right" vertical="center" wrapText="1"/>
    </xf>
    <xf numFmtId="0" fontId="23" fillId="19" borderId="3" xfId="0" applyFont="1" applyFill="1" applyBorder="1" applyAlignment="1">
      <alignment horizontal="right" vertical="center" wrapText="1"/>
    </xf>
    <xf numFmtId="0" fontId="23" fillId="19" borderId="2" xfId="0" applyFont="1" applyFill="1" applyBorder="1" applyAlignment="1">
      <alignment horizontal="right" vertical="center" wrapText="1"/>
    </xf>
    <xf numFmtId="0" fontId="17" fillId="5" borderId="29" xfId="0" applyFont="1" applyFill="1" applyBorder="1" applyAlignment="1">
      <alignment horizontal="right" vertical="center" wrapText="1"/>
    </xf>
    <xf numFmtId="0" fontId="17" fillId="5" borderId="30" xfId="0" applyFont="1" applyFill="1" applyBorder="1" applyAlignment="1">
      <alignment horizontal="right" vertical="center" wrapText="1"/>
    </xf>
    <xf numFmtId="0" fontId="17" fillId="5" borderId="32" xfId="0" applyFont="1" applyFill="1" applyBorder="1" applyAlignment="1">
      <alignment horizontal="right" vertical="center" wrapText="1"/>
    </xf>
    <xf numFmtId="0" fontId="17" fillId="15" borderId="32" xfId="0" applyFont="1" applyFill="1" applyBorder="1" applyAlignment="1">
      <alignment horizontal="right" vertical="center" wrapText="1"/>
    </xf>
    <xf numFmtId="0" fontId="17" fillId="15" borderId="30" xfId="0" applyFont="1" applyFill="1" applyBorder="1" applyAlignment="1">
      <alignment horizontal="right" vertical="center" wrapText="1"/>
    </xf>
    <xf numFmtId="0" fontId="17" fillId="0" borderId="29" xfId="0" applyFont="1" applyBorder="1" applyAlignment="1">
      <alignment horizontal="right" vertical="center" wrapText="1"/>
    </xf>
    <xf numFmtId="0" fontId="17" fillId="15" borderId="29" xfId="0" applyFont="1" applyFill="1" applyBorder="1" applyAlignment="1">
      <alignment horizontal="right" vertical="center" wrapText="1"/>
    </xf>
    <xf numFmtId="0" fontId="24" fillId="27" borderId="35" xfId="0" applyFont="1" applyFill="1" applyBorder="1" applyAlignment="1">
      <alignment horizontal="right" vertical="center" wrapText="1"/>
    </xf>
    <xf numFmtId="0" fontId="24" fillId="27" borderId="33" xfId="0" applyFont="1" applyFill="1" applyBorder="1" applyAlignment="1">
      <alignment horizontal="right" vertical="center" wrapText="1"/>
    </xf>
    <xf numFmtId="0" fontId="17" fillId="13" borderId="29" xfId="0" applyFont="1" applyFill="1" applyBorder="1" applyAlignment="1">
      <alignment horizontal="right" vertical="top"/>
    </xf>
    <xf numFmtId="0" fontId="17" fillId="13" borderId="29" xfId="0" applyFont="1" applyFill="1" applyBorder="1" applyAlignment="1">
      <alignment horizontal="right" vertical="center" wrapText="1"/>
    </xf>
    <xf numFmtId="0" fontId="25" fillId="23" borderId="17" xfId="0" applyFont="1" applyFill="1" applyBorder="1" applyAlignment="1">
      <alignment horizontal="right" vertical="center" wrapText="1"/>
    </xf>
    <xf numFmtId="0" fontId="25" fillId="23" borderId="0" xfId="0" applyFont="1" applyFill="1" applyAlignment="1">
      <alignment horizontal="right" vertical="center" wrapText="1"/>
    </xf>
    <xf numFmtId="0" fontId="21" fillId="13" borderId="29" xfId="0" applyFont="1" applyFill="1" applyBorder="1" applyAlignment="1">
      <alignment horizontal="right" vertical="center" wrapText="1"/>
    </xf>
    <xf numFmtId="0" fontId="17" fillId="5" borderId="33" xfId="0" applyFont="1" applyFill="1" applyBorder="1" applyAlignment="1">
      <alignment horizontal="right" vertical="center" wrapText="1"/>
    </xf>
    <xf numFmtId="0" fontId="26" fillId="26" borderId="19" xfId="0" applyFont="1" applyFill="1" applyBorder="1" applyAlignment="1">
      <alignment horizontal="right" vertical="center" wrapText="1"/>
    </xf>
    <xf numFmtId="0" fontId="26" fillId="26" borderId="35" xfId="0" applyFont="1" applyFill="1" applyBorder="1" applyAlignment="1">
      <alignment horizontal="right" vertical="center" wrapText="1"/>
    </xf>
    <xf numFmtId="0" fontId="26" fillId="26" borderId="33" xfId="0" applyFont="1" applyFill="1" applyBorder="1" applyAlignment="1">
      <alignment horizontal="right" vertical="center" wrapText="1"/>
    </xf>
    <xf numFmtId="0" fontId="26" fillId="26" borderId="34" xfId="0" applyFont="1" applyFill="1" applyBorder="1" applyAlignment="1">
      <alignment horizontal="right" vertical="center" wrapText="1"/>
    </xf>
    <xf numFmtId="0" fontId="21" fillId="5" borderId="30" xfId="0" applyFont="1" applyFill="1" applyBorder="1" applyAlignment="1">
      <alignment horizontal="right" vertical="center" wrapText="1" readingOrder="2"/>
    </xf>
    <xf numFmtId="0" fontId="17" fillId="2" borderId="0" xfId="0" applyFont="1" applyFill="1" applyAlignment="1">
      <alignment horizontal="right" vertical="top" wrapText="1" readingOrder="2"/>
    </xf>
    <xf numFmtId="0" fontId="23" fillId="19" borderId="2" xfId="0" applyFont="1" applyFill="1" applyBorder="1" applyAlignment="1">
      <alignment horizontal="right" vertical="center" wrapText="1" readingOrder="2"/>
    </xf>
    <xf numFmtId="0" fontId="21" fillId="5" borderId="32" xfId="0" applyFont="1" applyFill="1" applyBorder="1" applyAlignment="1">
      <alignment horizontal="right" vertical="center" wrapText="1" readingOrder="2"/>
    </xf>
    <xf numFmtId="0" fontId="21" fillId="0" borderId="30" xfId="0" applyFont="1" applyBorder="1" applyAlignment="1">
      <alignment horizontal="right" vertical="center" wrapText="1" readingOrder="2"/>
    </xf>
    <xf numFmtId="0" fontId="21" fillId="0" borderId="32" xfId="0" applyFont="1" applyBorder="1" applyAlignment="1">
      <alignment horizontal="right" vertical="center" wrapText="1" readingOrder="2"/>
    </xf>
    <xf numFmtId="0" fontId="21" fillId="15" borderId="29" xfId="0" applyFont="1" applyFill="1" applyBorder="1" applyAlignment="1">
      <alignment horizontal="right" vertical="center" wrapText="1" readingOrder="2"/>
    </xf>
    <xf numFmtId="0" fontId="24" fillId="27" borderId="33" xfId="0" applyFont="1" applyFill="1" applyBorder="1" applyAlignment="1">
      <alignment horizontal="right" vertical="center" wrapText="1" readingOrder="2"/>
    </xf>
    <xf numFmtId="0" fontId="21" fillId="5" borderId="33" xfId="0" applyFont="1" applyFill="1" applyBorder="1" applyAlignment="1">
      <alignment horizontal="right" vertical="center" wrapText="1" readingOrder="2"/>
    </xf>
    <xf numFmtId="0" fontId="21" fillId="20" borderId="0" xfId="0" applyFont="1" applyFill="1" applyAlignment="1">
      <alignment horizontal="right" vertical="center" wrapText="1" readingOrder="2"/>
    </xf>
    <xf numFmtId="0" fontId="25" fillId="23" borderId="0" xfId="0" applyFont="1" applyFill="1" applyAlignment="1">
      <alignment horizontal="right" vertical="center" wrapText="1" readingOrder="2"/>
    </xf>
    <xf numFmtId="0" fontId="21" fillId="15" borderId="33" xfId="0" applyFont="1" applyFill="1" applyBorder="1" applyAlignment="1">
      <alignment horizontal="right" vertical="center" wrapText="1" readingOrder="2"/>
    </xf>
    <xf numFmtId="0" fontId="21" fillId="15" borderId="30" xfId="0" applyFont="1" applyFill="1" applyBorder="1" applyAlignment="1">
      <alignment horizontal="right" vertical="center" wrapText="1" readingOrder="2"/>
    </xf>
    <xf numFmtId="0" fontId="26" fillId="26" borderId="18" xfId="0" applyFont="1" applyFill="1" applyBorder="1" applyAlignment="1">
      <alignment horizontal="right" vertical="center" wrapText="1" readingOrder="2"/>
    </xf>
    <xf numFmtId="0" fontId="2" fillId="2" borderId="0" xfId="0" applyFont="1" applyFill="1" applyAlignment="1">
      <alignment horizontal="left" vertical="top" wrapText="1" readingOrder="2"/>
    </xf>
    <xf numFmtId="0" fontId="2" fillId="0" borderId="0" xfId="0" applyFont="1" applyAlignment="1">
      <alignment horizontal="left" vertical="top" wrapText="1"/>
    </xf>
    <xf numFmtId="0" fontId="28" fillId="2" borderId="0" xfId="0" applyFont="1" applyFill="1" applyAlignment="1">
      <alignment horizontal="center" vertical="center" wrapText="1"/>
    </xf>
    <xf numFmtId="0" fontId="29" fillId="2" borderId="0" xfId="0" applyFont="1" applyFill="1" applyAlignment="1">
      <alignment horizontal="right" vertical="center" wrapText="1" readingOrder="2"/>
    </xf>
    <xf numFmtId="0" fontId="30" fillId="19" borderId="2" xfId="0" applyFont="1" applyFill="1" applyBorder="1" applyAlignment="1">
      <alignment horizontal="right" vertical="center" wrapText="1" readingOrder="2"/>
    </xf>
    <xf numFmtId="0" fontId="29" fillId="5" borderId="29" xfId="0" applyFont="1" applyFill="1" applyBorder="1" applyAlignment="1" applyProtection="1">
      <alignment horizontal="right" vertical="center" wrapText="1" readingOrder="2"/>
      <protection locked="0"/>
    </xf>
    <xf numFmtId="0" fontId="29" fillId="5" borderId="30" xfId="0" applyFont="1" applyFill="1" applyBorder="1" applyAlignment="1" applyProtection="1">
      <alignment horizontal="right" vertical="center" wrapText="1" readingOrder="2"/>
      <protection locked="0"/>
    </xf>
    <xf numFmtId="0" fontId="29" fillId="5" borderId="32" xfId="0" applyFont="1" applyFill="1" applyBorder="1" applyAlignment="1" applyProtection="1">
      <alignment horizontal="right" vertical="center" wrapText="1" readingOrder="2"/>
      <protection locked="0"/>
    </xf>
    <xf numFmtId="0" fontId="29" fillId="20" borderId="0" xfId="0" applyFont="1" applyFill="1" applyAlignment="1">
      <alignment horizontal="right" vertical="center" wrapText="1" readingOrder="2"/>
    </xf>
    <xf numFmtId="0" fontId="29" fillId="5" borderId="30" xfId="0" applyFont="1" applyFill="1" applyBorder="1" applyAlignment="1" applyProtection="1">
      <alignment horizontal="right" vertical="top" wrapText="1" readingOrder="2"/>
      <protection locked="0"/>
    </xf>
    <xf numFmtId="0" fontId="29" fillId="0" borderId="32" xfId="0" applyFont="1" applyBorder="1" applyAlignment="1" applyProtection="1">
      <alignment horizontal="right" vertical="center" wrapText="1" readingOrder="2"/>
      <protection locked="0"/>
    </xf>
    <xf numFmtId="0" fontId="29" fillId="0" borderId="29" xfId="0" applyFont="1" applyBorder="1" applyAlignment="1" applyProtection="1">
      <alignment horizontal="right" vertical="center" wrapText="1" readingOrder="2"/>
      <protection locked="0"/>
    </xf>
    <xf numFmtId="0" fontId="29" fillId="20" borderId="0" xfId="0" applyFont="1" applyFill="1" applyAlignment="1" applyProtection="1">
      <alignment horizontal="right" vertical="center" wrapText="1" readingOrder="2"/>
      <protection locked="0"/>
    </xf>
    <xf numFmtId="0" fontId="31" fillId="27" borderId="34" xfId="0" applyFont="1" applyFill="1" applyBorder="1" applyAlignment="1">
      <alignment horizontal="right" vertical="center" wrapText="1" readingOrder="2"/>
    </xf>
    <xf numFmtId="0" fontId="29" fillId="5" borderId="33" xfId="0" applyFont="1" applyFill="1" applyBorder="1" applyAlignment="1" applyProtection="1">
      <alignment horizontal="right" vertical="center" wrapText="1" readingOrder="2"/>
      <protection locked="0"/>
    </xf>
    <xf numFmtId="0" fontId="29" fillId="5" borderId="29" xfId="0" applyFont="1" applyFill="1" applyBorder="1" applyAlignment="1" applyProtection="1">
      <alignment horizontal="right" vertical="top" wrapText="1" readingOrder="2"/>
      <protection locked="0"/>
    </xf>
    <xf numFmtId="0" fontId="29" fillId="5" borderId="32" xfId="0" applyFont="1" applyFill="1" applyBorder="1" applyAlignment="1" applyProtection="1">
      <alignment horizontal="right" vertical="top" wrapText="1" readingOrder="2"/>
      <protection locked="0"/>
    </xf>
    <xf numFmtId="0" fontId="32" fillId="20" borderId="0" xfId="0" applyFont="1" applyFill="1" applyAlignment="1">
      <alignment horizontal="right" vertical="center" readingOrder="2"/>
    </xf>
    <xf numFmtId="0" fontId="33" fillId="23" borderId="16" xfId="0" applyFont="1" applyFill="1" applyBorder="1" applyAlignment="1">
      <alignment horizontal="right" vertical="center" wrapText="1" readingOrder="2"/>
    </xf>
    <xf numFmtId="0" fontId="29" fillId="5" borderId="29" xfId="0" applyFont="1" applyFill="1" applyBorder="1" applyAlignment="1" applyProtection="1">
      <alignment horizontal="right" vertical="center" wrapText="1"/>
      <protection locked="0"/>
    </xf>
    <xf numFmtId="0" fontId="29" fillId="5" borderId="30" xfId="0" applyFont="1" applyFill="1" applyBorder="1" applyAlignment="1" applyProtection="1">
      <alignment horizontal="right" vertical="center" wrapText="1"/>
      <protection locked="0"/>
    </xf>
    <xf numFmtId="0" fontId="29" fillId="5" borderId="32" xfId="0" applyFont="1" applyFill="1" applyBorder="1" applyAlignment="1" applyProtection="1">
      <alignment horizontal="right" vertical="center" wrapText="1"/>
      <protection locked="0"/>
    </xf>
    <xf numFmtId="0" fontId="34" fillId="26" borderId="0" xfId="0" applyFont="1" applyFill="1" applyAlignment="1">
      <alignment horizontal="right" vertical="center" wrapText="1" readingOrder="2"/>
    </xf>
    <xf numFmtId="0" fontId="35" fillId="2" borderId="0" xfId="0" applyFont="1" applyFill="1" applyAlignment="1">
      <alignment horizontal="right" vertical="top" readingOrder="2"/>
    </xf>
    <xf numFmtId="0" fontId="35" fillId="2" borderId="0" xfId="0" applyFont="1" applyFill="1" applyAlignment="1">
      <alignment horizontal="right" vertical="top" wrapText="1" readingOrder="2"/>
    </xf>
    <xf numFmtId="0" fontId="35" fillId="0" borderId="0" xfId="0" applyFont="1" applyAlignment="1">
      <alignment horizontal="right" vertical="top" wrapText="1" readingOrder="2"/>
    </xf>
    <xf numFmtId="0" fontId="35" fillId="2" borderId="0" xfId="0" applyFont="1" applyFill="1" applyAlignment="1">
      <alignment horizontal="right" vertical="center" wrapText="1" readingOrder="2"/>
    </xf>
    <xf numFmtId="165" fontId="36" fillId="2" borderId="0" xfId="1" applyNumberFormat="1" applyFont="1" applyFill="1" applyAlignment="1" applyProtection="1">
      <alignment horizontal="right" vertical="center" wrapText="1" readingOrder="2"/>
    </xf>
    <xf numFmtId="165" fontId="37" fillId="2" borderId="0" xfId="1" applyNumberFormat="1" applyFont="1" applyFill="1" applyAlignment="1" applyProtection="1">
      <alignment horizontal="right" vertical="top" wrapText="1" readingOrder="2"/>
    </xf>
    <xf numFmtId="0" fontId="39" fillId="19" borderId="0" xfId="0" applyFont="1" applyFill="1" applyAlignment="1">
      <alignment horizontal="right" vertical="center" wrapText="1" readingOrder="2"/>
    </xf>
    <xf numFmtId="0" fontId="39" fillId="19" borderId="3" xfId="0" applyFont="1" applyFill="1" applyBorder="1" applyAlignment="1">
      <alignment horizontal="right" vertical="center" wrapText="1" readingOrder="2"/>
    </xf>
    <xf numFmtId="0" fontId="40" fillId="5" borderId="29" xfId="0" applyFont="1" applyFill="1" applyBorder="1" applyAlignment="1">
      <alignment horizontal="right" vertical="center" wrapText="1" readingOrder="2"/>
    </xf>
    <xf numFmtId="0" fontId="40" fillId="0" borderId="29" xfId="0" applyFont="1" applyBorder="1" applyAlignment="1">
      <alignment horizontal="right" vertical="center" wrapText="1" readingOrder="2"/>
    </xf>
    <xf numFmtId="0" fontId="35" fillId="5" borderId="29" xfId="0" applyFont="1" applyFill="1" applyBorder="1" applyAlignment="1">
      <alignment horizontal="right" vertical="center" wrapText="1" readingOrder="2"/>
    </xf>
    <xf numFmtId="0" fontId="35" fillId="5" borderId="29" xfId="0" applyFont="1" applyFill="1" applyBorder="1" applyAlignment="1" applyProtection="1">
      <alignment horizontal="right" vertical="center" wrapText="1" readingOrder="2"/>
      <protection locked="0"/>
    </xf>
    <xf numFmtId="0" fontId="40" fillId="5" borderId="30" xfId="0" applyFont="1" applyFill="1" applyBorder="1" applyAlignment="1">
      <alignment horizontal="right" vertical="center" wrapText="1" readingOrder="2"/>
    </xf>
    <xf numFmtId="0" fontId="40" fillId="0" borderId="30" xfId="0" applyFont="1" applyBorder="1" applyAlignment="1">
      <alignment horizontal="right" vertical="center" wrapText="1" readingOrder="2"/>
    </xf>
    <xf numFmtId="0" fontId="35" fillId="5" borderId="30" xfId="0" applyFont="1" applyFill="1" applyBorder="1" applyAlignment="1">
      <alignment horizontal="right" vertical="center" wrapText="1" readingOrder="2"/>
    </xf>
    <xf numFmtId="0" fontId="35" fillId="5" borderId="30" xfId="0" applyFont="1" applyFill="1" applyBorder="1" applyAlignment="1" applyProtection="1">
      <alignment horizontal="right" vertical="center" wrapText="1" readingOrder="2"/>
      <protection locked="0"/>
    </xf>
    <xf numFmtId="0" fontId="40" fillId="0" borderId="32" xfId="0" applyFont="1" applyBorder="1" applyAlignment="1">
      <alignment horizontal="right" vertical="center" wrapText="1" readingOrder="2"/>
    </xf>
    <xf numFmtId="0" fontId="35" fillId="5" borderId="32" xfId="0" applyFont="1" applyFill="1" applyBorder="1" applyAlignment="1">
      <alignment horizontal="right" vertical="center" wrapText="1" readingOrder="2"/>
    </xf>
    <xf numFmtId="0" fontId="35" fillId="15" borderId="32" xfId="0" applyFont="1" applyFill="1" applyBorder="1" applyAlignment="1">
      <alignment horizontal="right" vertical="center" wrapText="1" readingOrder="2"/>
    </xf>
    <xf numFmtId="0" fontId="35" fillId="5" borderId="32" xfId="0" applyFont="1" applyFill="1" applyBorder="1" applyAlignment="1" applyProtection="1">
      <alignment horizontal="right" vertical="center" wrapText="1" readingOrder="2"/>
      <protection locked="0"/>
    </xf>
    <xf numFmtId="0" fontId="40" fillId="0" borderId="0" xfId="0" applyFont="1" applyAlignment="1">
      <alignment horizontal="right" vertical="center" wrapText="1" readingOrder="2"/>
    </xf>
    <xf numFmtId="0" fontId="35" fillId="20" borderId="0" xfId="0" applyFont="1" applyFill="1" applyAlignment="1">
      <alignment horizontal="right" vertical="center" wrapText="1" readingOrder="2"/>
    </xf>
    <xf numFmtId="0" fontId="35" fillId="15" borderId="30" xfId="0" applyFont="1" applyFill="1" applyBorder="1" applyAlignment="1">
      <alignment horizontal="right" vertical="center" wrapText="1" readingOrder="2"/>
    </xf>
    <xf numFmtId="0" fontId="35" fillId="0" borderId="29" xfId="0" applyFont="1" applyBorder="1" applyAlignment="1">
      <alignment horizontal="right" vertical="center" wrapText="1" readingOrder="2"/>
    </xf>
    <xf numFmtId="0" fontId="35" fillId="15" borderId="29" xfId="0" applyFont="1" applyFill="1" applyBorder="1" applyAlignment="1">
      <alignment horizontal="right" vertical="center" wrapText="1" readingOrder="2"/>
    </xf>
    <xf numFmtId="0" fontId="40" fillId="5" borderId="32" xfId="0" applyFont="1" applyFill="1" applyBorder="1" applyAlignment="1">
      <alignment horizontal="right" vertical="center" wrapText="1" readingOrder="2"/>
    </xf>
    <xf numFmtId="0" fontId="41" fillId="27" borderId="35" xfId="0" applyFont="1" applyFill="1" applyBorder="1" applyAlignment="1">
      <alignment horizontal="right" vertical="center" wrapText="1" readingOrder="2"/>
    </xf>
    <xf numFmtId="0" fontId="41" fillId="27" borderId="33" xfId="0" applyFont="1" applyFill="1" applyBorder="1" applyAlignment="1">
      <alignment horizontal="right" vertical="center" wrapText="1" readingOrder="2"/>
    </xf>
    <xf numFmtId="0" fontId="40" fillId="0" borderId="33" xfId="0" applyFont="1" applyBorder="1" applyAlignment="1">
      <alignment horizontal="right" vertical="center" wrapText="1" readingOrder="2"/>
    </xf>
    <xf numFmtId="0" fontId="35" fillId="13" borderId="29" xfId="0" applyFont="1" applyFill="1" applyBorder="1" applyAlignment="1">
      <alignment horizontal="right" vertical="top" readingOrder="2"/>
    </xf>
    <xf numFmtId="0" fontId="35" fillId="13" borderId="29" xfId="0" applyFont="1" applyFill="1" applyBorder="1" applyAlignment="1">
      <alignment horizontal="right" vertical="center" wrapText="1" readingOrder="2"/>
    </xf>
    <xf numFmtId="0" fontId="35" fillId="0" borderId="0" xfId="0" applyFont="1" applyAlignment="1">
      <alignment horizontal="right" vertical="center" wrapText="1" readingOrder="2"/>
    </xf>
    <xf numFmtId="0" fontId="42" fillId="23" borderId="17" xfId="0" applyFont="1" applyFill="1" applyBorder="1" applyAlignment="1">
      <alignment horizontal="right" vertical="center" wrapText="1" readingOrder="2"/>
    </xf>
    <xf numFmtId="0" fontId="42" fillId="0" borderId="0" xfId="0" applyFont="1" applyAlignment="1">
      <alignment horizontal="right" vertical="center" wrapText="1" readingOrder="2"/>
    </xf>
    <xf numFmtId="0" fontId="42" fillId="23" borderId="0" xfId="0" applyFont="1" applyFill="1" applyAlignment="1">
      <alignment horizontal="right" vertical="center" wrapText="1" readingOrder="2"/>
    </xf>
    <xf numFmtId="0" fontId="40" fillId="13" borderId="29" xfId="0" applyFont="1" applyFill="1" applyBorder="1" applyAlignment="1">
      <alignment horizontal="right" vertical="center" wrapText="1" readingOrder="2"/>
    </xf>
    <xf numFmtId="0" fontId="40" fillId="15" borderId="30" xfId="0" applyFont="1" applyFill="1" applyBorder="1" applyAlignment="1">
      <alignment horizontal="right" vertical="center" wrapText="1" readingOrder="2"/>
    </xf>
    <xf numFmtId="0" fontId="35" fillId="5" borderId="33" xfId="0" applyFont="1" applyFill="1" applyBorder="1" applyAlignment="1">
      <alignment horizontal="right" vertical="center" wrapText="1" readingOrder="2"/>
    </xf>
    <xf numFmtId="0" fontId="35" fillId="5" borderId="33" xfId="0" applyFont="1" applyFill="1" applyBorder="1" applyAlignment="1" applyProtection="1">
      <alignment horizontal="right" vertical="center" wrapText="1" readingOrder="2"/>
      <protection locked="0"/>
    </xf>
    <xf numFmtId="0" fontId="35" fillId="20" borderId="0" xfId="0" applyFont="1" applyFill="1" applyAlignment="1" applyProtection="1">
      <alignment horizontal="right" vertical="center" wrapText="1" readingOrder="2"/>
      <protection locked="0"/>
    </xf>
    <xf numFmtId="0" fontId="43" fillId="26" borderId="19" xfId="0" applyFont="1" applyFill="1" applyBorder="1" applyAlignment="1">
      <alignment horizontal="right" vertical="center" wrapText="1" readingOrder="2"/>
    </xf>
    <xf numFmtId="0" fontId="43" fillId="26" borderId="0" xfId="0" applyFont="1" applyFill="1" applyAlignment="1">
      <alignment horizontal="right" vertical="center" wrapText="1" readingOrder="2"/>
    </xf>
    <xf numFmtId="0" fontId="43" fillId="0" borderId="18" xfId="0" applyFont="1" applyBorder="1" applyAlignment="1">
      <alignment horizontal="right" vertical="center" wrapText="1" readingOrder="2"/>
    </xf>
    <xf numFmtId="0" fontId="43" fillId="26" borderId="35" xfId="0" applyFont="1" applyFill="1" applyBorder="1" applyAlignment="1">
      <alignment horizontal="right" vertical="center" wrapText="1" readingOrder="2"/>
    </xf>
    <xf numFmtId="0" fontId="43" fillId="26" borderId="33" xfId="0" applyFont="1" applyFill="1" applyBorder="1" applyAlignment="1">
      <alignment horizontal="right" vertical="center" wrapText="1" readingOrder="2"/>
    </xf>
    <xf numFmtId="0" fontId="43" fillId="26" borderId="34" xfId="0" applyFont="1" applyFill="1" applyBorder="1" applyAlignment="1">
      <alignment horizontal="right" vertical="center" wrapText="1" readingOrder="2"/>
    </xf>
    <xf numFmtId="0" fontId="44" fillId="2" borderId="11" xfId="0" applyFont="1" applyFill="1" applyBorder="1" applyAlignment="1">
      <alignment horizontal="right" vertical="center" wrapText="1" readingOrder="2"/>
    </xf>
    <xf numFmtId="0" fontId="44" fillId="2" borderId="21" xfId="0" applyFont="1" applyFill="1" applyBorder="1" applyAlignment="1">
      <alignment horizontal="right" vertical="center" wrapText="1" readingOrder="2"/>
    </xf>
    <xf numFmtId="0" fontId="44" fillId="2" borderId="20" xfId="0" applyFont="1" applyFill="1" applyBorder="1" applyAlignment="1">
      <alignment horizontal="right" vertical="center" wrapText="1" readingOrder="2"/>
    </xf>
    <xf numFmtId="2" fontId="2" fillId="2" borderId="11" xfId="0" applyNumberFormat="1" applyFont="1" applyFill="1" applyBorder="1" applyAlignment="1">
      <alignment horizontal="right" vertical="center" readingOrder="2"/>
    </xf>
    <xf numFmtId="0" fontId="3" fillId="2" borderId="15" xfId="0" applyFont="1" applyFill="1" applyBorder="1" applyAlignment="1">
      <alignment horizontal="right" vertical="center" wrapText="1" readingOrder="2"/>
    </xf>
    <xf numFmtId="0" fontId="3" fillId="2" borderId="27" xfId="0" applyFont="1" applyFill="1" applyBorder="1" applyAlignment="1">
      <alignment horizontal="right" vertical="center" wrapText="1" readingOrder="2"/>
    </xf>
    <xf numFmtId="14" fontId="5" fillId="2" borderId="26" xfId="0" applyNumberFormat="1" applyFont="1" applyFill="1" applyBorder="1" applyAlignment="1" applyProtection="1">
      <alignment horizontal="right" vertical="center" wrapText="1" readingOrder="2"/>
      <protection locked="0"/>
    </xf>
    <xf numFmtId="164" fontId="45" fillId="3" borderId="20" xfId="1" applyNumberFormat="1" applyFont="1" applyFill="1" applyBorder="1" applyAlignment="1" applyProtection="1">
      <alignment horizontal="right" vertical="center" wrapText="1" readingOrder="2"/>
    </xf>
    <xf numFmtId="0" fontId="39" fillId="19" borderId="2" xfId="0" applyFont="1" applyFill="1" applyBorder="1" applyAlignment="1">
      <alignment horizontal="right" vertical="center" wrapText="1" readingOrder="2"/>
    </xf>
    <xf numFmtId="0" fontId="46" fillId="4" borderId="0" xfId="0" applyFont="1" applyFill="1" applyAlignment="1">
      <alignment horizontal="right" vertical="center" wrapText="1" readingOrder="2"/>
    </xf>
    <xf numFmtId="164" fontId="46" fillId="4" borderId="20" xfId="1" applyNumberFormat="1" applyFont="1" applyFill="1" applyBorder="1" applyAlignment="1" applyProtection="1">
      <alignment horizontal="right" vertical="center" wrapText="1" readingOrder="2"/>
    </xf>
    <xf numFmtId="0" fontId="35" fillId="5" borderId="12" xfId="0" applyFont="1" applyFill="1" applyBorder="1" applyAlignment="1" applyProtection="1">
      <alignment horizontal="right" vertical="center" wrapText="1" readingOrder="2"/>
      <protection locked="0"/>
    </xf>
    <xf numFmtId="0" fontId="35" fillId="5" borderId="13" xfId="0" applyFont="1" applyFill="1" applyBorder="1" applyAlignment="1" applyProtection="1">
      <alignment horizontal="right" vertical="center" wrapText="1" readingOrder="2"/>
      <protection locked="0"/>
    </xf>
    <xf numFmtId="0" fontId="5" fillId="5" borderId="14" xfId="0" applyFont="1" applyFill="1" applyBorder="1" applyAlignment="1" applyProtection="1">
      <alignment horizontal="right" vertical="center" wrapText="1" readingOrder="2"/>
      <protection locked="0"/>
    </xf>
    <xf numFmtId="164" fontId="2" fillId="13" borderId="11" xfId="1" applyNumberFormat="1" applyFont="1" applyFill="1" applyBorder="1" applyAlignment="1" applyProtection="1">
      <alignment horizontal="right" vertical="center" readingOrder="2"/>
    </xf>
    <xf numFmtId="0" fontId="35" fillId="5" borderId="11" xfId="0" applyFont="1" applyFill="1" applyBorder="1" applyAlignment="1" applyProtection="1">
      <alignment horizontal="right" vertical="center" wrapText="1" readingOrder="2"/>
      <protection locked="0"/>
    </xf>
    <xf numFmtId="0" fontId="35" fillId="5" borderId="21" xfId="0" applyFont="1" applyFill="1" applyBorder="1" applyAlignment="1" applyProtection="1">
      <alignment horizontal="right" vertical="center" wrapText="1" readingOrder="2"/>
      <protection locked="0"/>
    </xf>
    <xf numFmtId="0" fontId="47" fillId="5" borderId="20" xfId="0" applyFont="1" applyFill="1" applyBorder="1" applyAlignment="1" applyProtection="1">
      <alignment horizontal="right" vertical="center" wrapText="1" readingOrder="2"/>
      <protection locked="0"/>
    </xf>
    <xf numFmtId="0" fontId="35" fillId="5" borderId="15" xfId="0" applyFont="1" applyFill="1" applyBorder="1" applyAlignment="1" applyProtection="1">
      <alignment horizontal="right" vertical="center" wrapText="1" readingOrder="2"/>
      <protection locked="0"/>
    </xf>
    <xf numFmtId="0" fontId="35" fillId="5" borderId="27" xfId="0" applyFont="1" applyFill="1" applyBorder="1" applyAlignment="1" applyProtection="1">
      <alignment horizontal="right" vertical="center" wrapText="1" readingOrder="2"/>
      <protection locked="0"/>
    </xf>
    <xf numFmtId="0" fontId="5" fillId="5" borderId="20" xfId="0" applyFont="1" applyFill="1" applyBorder="1" applyAlignment="1" applyProtection="1">
      <alignment horizontal="right" vertical="center" wrapText="1" readingOrder="2"/>
      <protection locked="0"/>
    </xf>
    <xf numFmtId="0" fontId="40" fillId="20" borderId="0" xfId="0" applyFont="1" applyFill="1" applyAlignment="1">
      <alignment horizontal="right" vertical="center" wrapText="1" readingOrder="2"/>
    </xf>
    <xf numFmtId="0" fontId="5" fillId="13" borderId="20" xfId="0" applyFont="1" applyFill="1" applyBorder="1" applyAlignment="1">
      <alignment horizontal="right" vertical="center" wrapText="1" readingOrder="2"/>
    </xf>
    <xf numFmtId="0" fontId="35" fillId="0" borderId="27" xfId="0" applyFont="1" applyBorder="1" applyAlignment="1" applyProtection="1">
      <alignment horizontal="right" vertical="center" wrapText="1" readingOrder="2"/>
      <protection locked="0"/>
    </xf>
    <xf numFmtId="0" fontId="5" fillId="0" borderId="20" xfId="0" applyFont="1" applyBorder="1" applyAlignment="1" applyProtection="1">
      <alignment horizontal="right" vertical="center" wrapText="1" readingOrder="2"/>
      <protection locked="0"/>
    </xf>
    <xf numFmtId="0" fontId="40" fillId="15" borderId="29" xfId="0" applyFont="1" applyFill="1" applyBorder="1" applyAlignment="1">
      <alignment horizontal="right" vertical="center" wrapText="1" readingOrder="2"/>
    </xf>
    <xf numFmtId="0" fontId="35" fillId="0" borderId="13" xfId="0" applyFont="1" applyBorder="1" applyAlignment="1" applyProtection="1">
      <alignment horizontal="right" vertical="center" wrapText="1" readingOrder="2"/>
      <protection locked="0"/>
    </xf>
    <xf numFmtId="164" fontId="45" fillId="6" borderId="11" xfId="1" applyNumberFormat="1" applyFont="1" applyFill="1" applyBorder="1" applyAlignment="1" applyProtection="1">
      <alignment horizontal="right" vertical="center" wrapText="1" readingOrder="2"/>
    </xf>
    <xf numFmtId="0" fontId="41" fillId="27" borderId="23" xfId="0" applyFont="1" applyFill="1" applyBorder="1" applyAlignment="1">
      <alignment horizontal="right" vertical="center" wrapText="1" readingOrder="2"/>
    </xf>
    <xf numFmtId="0" fontId="41" fillId="27" borderId="25" xfId="0" applyFont="1" applyFill="1" applyBorder="1" applyAlignment="1">
      <alignment horizontal="right" vertical="center" wrapText="1" readingOrder="2"/>
    </xf>
    <xf numFmtId="0" fontId="46" fillId="7" borderId="20" xfId="0" applyFont="1" applyFill="1" applyBorder="1" applyAlignment="1">
      <alignment horizontal="right" vertical="center" wrapText="1" readingOrder="2"/>
    </xf>
    <xf numFmtId="164" fontId="46" fillId="7" borderId="11" xfId="1" applyNumberFormat="1" applyFont="1" applyFill="1" applyBorder="1" applyAlignment="1" applyProtection="1">
      <alignment horizontal="right" vertical="center" wrapText="1" readingOrder="2"/>
    </xf>
    <xf numFmtId="0" fontId="40" fillId="5" borderId="33" xfId="0" applyFont="1" applyFill="1" applyBorder="1" applyAlignment="1">
      <alignment horizontal="right" vertical="center" wrapText="1" readingOrder="2"/>
    </xf>
    <xf numFmtId="0" fontId="35" fillId="13" borderId="12" xfId="0" applyFont="1" applyFill="1" applyBorder="1" applyAlignment="1">
      <alignment horizontal="right" vertical="center" wrapText="1" readingOrder="2"/>
    </xf>
    <xf numFmtId="0" fontId="35" fillId="5" borderId="23" xfId="0" applyFont="1" applyFill="1" applyBorder="1" applyAlignment="1" applyProtection="1">
      <alignment horizontal="right" vertical="center" wrapText="1" readingOrder="2"/>
      <protection locked="0"/>
    </xf>
    <xf numFmtId="0" fontId="47" fillId="13" borderId="20" xfId="0" applyFont="1" applyFill="1" applyBorder="1" applyAlignment="1">
      <alignment horizontal="right" vertical="center" wrapText="1" readingOrder="2"/>
    </xf>
    <xf numFmtId="164" fontId="2" fillId="13" borderId="11" xfId="1" applyNumberFormat="1" applyFont="1" applyFill="1" applyBorder="1" applyAlignment="1" applyProtection="1">
      <alignment horizontal="right" vertical="center" wrapText="1" readingOrder="2"/>
    </xf>
    <xf numFmtId="0" fontId="5" fillId="5" borderId="26" xfId="0" applyFont="1" applyFill="1" applyBorder="1" applyAlignment="1" applyProtection="1">
      <alignment horizontal="right" vertical="center" wrapText="1" readingOrder="2"/>
      <protection locked="0"/>
    </xf>
    <xf numFmtId="164" fontId="45" fillId="8" borderId="20" xfId="1" applyNumberFormat="1" applyFont="1" applyFill="1" applyBorder="1" applyAlignment="1" applyProtection="1">
      <alignment horizontal="right" vertical="center" wrapText="1" readingOrder="2"/>
    </xf>
    <xf numFmtId="0" fontId="42" fillId="23" borderId="23" xfId="0" applyFont="1" applyFill="1" applyBorder="1" applyAlignment="1">
      <alignment horizontal="right" vertical="center" wrapText="1" readingOrder="2"/>
    </xf>
    <xf numFmtId="0" fontId="42" fillId="23" borderId="16" xfId="0" applyFont="1" applyFill="1" applyBorder="1" applyAlignment="1">
      <alignment horizontal="right" vertical="center" wrapText="1" readingOrder="2"/>
    </xf>
    <xf numFmtId="0" fontId="46" fillId="9" borderId="14" xfId="0" applyFont="1" applyFill="1" applyBorder="1" applyAlignment="1">
      <alignment horizontal="right" vertical="center" wrapText="1" readingOrder="2"/>
    </xf>
    <xf numFmtId="164" fontId="46" fillId="9" borderId="11" xfId="1" applyNumberFormat="1" applyFont="1" applyFill="1" applyBorder="1" applyAlignment="1" applyProtection="1">
      <alignment horizontal="right" vertical="center" wrapText="1" readingOrder="2"/>
    </xf>
    <xf numFmtId="0" fontId="40" fillId="15" borderId="33" xfId="0" applyFont="1" applyFill="1" applyBorder="1" applyAlignment="1">
      <alignment horizontal="right" vertical="center" wrapText="1" readingOrder="2"/>
    </xf>
    <xf numFmtId="0" fontId="40" fillId="13" borderId="12" xfId="0" applyFont="1" applyFill="1" applyBorder="1" applyAlignment="1">
      <alignment horizontal="right" vertical="center" wrapText="1" readingOrder="2"/>
    </xf>
    <xf numFmtId="0" fontId="46" fillId="13" borderId="20" xfId="0" applyFont="1" applyFill="1" applyBorder="1" applyAlignment="1">
      <alignment horizontal="right" vertical="center" wrapText="1" readingOrder="2"/>
    </xf>
    <xf numFmtId="0" fontId="35" fillId="5" borderId="22" xfId="0" applyFont="1" applyFill="1" applyBorder="1" applyAlignment="1" applyProtection="1">
      <alignment horizontal="right" vertical="center" wrapText="1" readingOrder="2"/>
      <protection locked="0"/>
    </xf>
    <xf numFmtId="0" fontId="5" fillId="13" borderId="20" xfId="0" applyFont="1" applyFill="1" applyBorder="1" applyAlignment="1" applyProtection="1">
      <alignment horizontal="right" vertical="center" wrapText="1" readingOrder="2"/>
      <protection locked="0"/>
    </xf>
    <xf numFmtId="0" fontId="48" fillId="5" borderId="26" xfId="0" applyFont="1" applyFill="1" applyBorder="1" applyAlignment="1" applyProtection="1">
      <alignment horizontal="right" vertical="center" wrapText="1" readingOrder="2"/>
      <protection locked="0"/>
    </xf>
    <xf numFmtId="164" fontId="45" fillId="10" borderId="20" xfId="1" applyNumberFormat="1" applyFont="1" applyFill="1" applyBorder="1" applyAlignment="1" applyProtection="1">
      <alignment horizontal="right" vertical="center" wrapText="1" readingOrder="2"/>
    </xf>
    <xf numFmtId="0" fontId="49" fillId="23" borderId="23" xfId="0" applyFont="1" applyFill="1" applyBorder="1" applyAlignment="1">
      <alignment horizontal="right" vertical="center" wrapText="1" readingOrder="2"/>
    </xf>
    <xf numFmtId="0" fontId="49" fillId="23" borderId="16" xfId="0" applyFont="1" applyFill="1" applyBorder="1" applyAlignment="1">
      <alignment horizontal="right" vertical="center" wrapText="1" readingOrder="2"/>
    </xf>
    <xf numFmtId="0" fontId="46" fillId="11" borderId="14" xfId="0" applyFont="1" applyFill="1" applyBorder="1" applyAlignment="1">
      <alignment horizontal="right" vertical="center" wrapText="1" readingOrder="2"/>
    </xf>
    <xf numFmtId="164" fontId="46" fillId="11" borderId="11" xfId="1" applyNumberFormat="1" applyFont="1" applyFill="1" applyBorder="1" applyAlignment="1" applyProtection="1">
      <alignment horizontal="right" vertical="center" wrapText="1" readingOrder="2"/>
    </xf>
    <xf numFmtId="0" fontId="47" fillId="5" borderId="26" xfId="0" applyFont="1" applyFill="1" applyBorder="1" applyAlignment="1" applyProtection="1">
      <alignment horizontal="right" vertical="center" wrapText="1" readingOrder="2"/>
      <protection locked="0"/>
    </xf>
    <xf numFmtId="164" fontId="50" fillId="14" borderId="20" xfId="1" applyNumberFormat="1" applyFont="1" applyFill="1" applyBorder="1" applyAlignment="1" applyProtection="1">
      <alignment horizontal="right" vertical="center" readingOrder="2"/>
    </xf>
    <xf numFmtId="0" fontId="43" fillId="26" borderId="18" xfId="0" applyFont="1" applyFill="1" applyBorder="1" applyAlignment="1">
      <alignment horizontal="right" vertical="center" wrapText="1" readingOrder="2"/>
    </xf>
    <xf numFmtId="0" fontId="43" fillId="26" borderId="23" xfId="0" applyFont="1" applyFill="1" applyBorder="1" applyAlignment="1">
      <alignment horizontal="right" vertical="center" wrapText="1" readingOrder="2"/>
    </xf>
    <xf numFmtId="0" fontId="43" fillId="26" borderId="24" xfId="0" applyFont="1" applyFill="1" applyBorder="1" applyAlignment="1">
      <alignment horizontal="right" vertical="center" wrapText="1" readingOrder="2"/>
    </xf>
    <xf numFmtId="0" fontId="46" fillId="12" borderId="14" xfId="0" applyFont="1" applyFill="1" applyBorder="1" applyAlignment="1">
      <alignment horizontal="right" vertical="center" wrapText="1" readingOrder="2"/>
    </xf>
    <xf numFmtId="164" fontId="46" fillId="12" borderId="11" xfId="1" applyNumberFormat="1" applyFont="1" applyFill="1" applyBorder="1" applyAlignment="1" applyProtection="1">
      <alignment horizontal="right" vertical="center" wrapText="1" readingOrder="2"/>
    </xf>
    <xf numFmtId="0" fontId="21" fillId="5" borderId="30" xfId="0" applyFont="1" applyFill="1" applyBorder="1" applyAlignment="1">
      <alignment horizontal="right" vertical="center" wrapText="1"/>
    </xf>
    <xf numFmtId="0" fontId="21" fillId="5" borderId="31" xfId="0" applyFont="1" applyFill="1" applyBorder="1" applyAlignment="1">
      <alignment horizontal="right" vertical="center" wrapText="1"/>
    </xf>
    <xf numFmtId="0" fontId="22" fillId="25" borderId="32" xfId="0" applyFont="1" applyFill="1" applyBorder="1" applyAlignment="1">
      <alignment horizontal="right" vertical="center" wrapText="1"/>
    </xf>
    <xf numFmtId="0" fontId="22" fillId="25" borderId="32" xfId="0" applyFont="1" applyFill="1" applyBorder="1" applyAlignment="1">
      <alignment horizontal="right" vertical="center"/>
    </xf>
    <xf numFmtId="0" fontId="21" fillId="5" borderId="29" xfId="0" applyFont="1" applyFill="1" applyBorder="1" applyAlignment="1">
      <alignment horizontal="right" vertical="center" wrapText="1"/>
    </xf>
    <xf numFmtId="0" fontId="21" fillId="5" borderId="33" xfId="0" applyFont="1" applyFill="1" applyBorder="1" applyAlignment="1">
      <alignment horizontal="right" vertical="center" wrapText="1" readingOrder="2"/>
    </xf>
    <xf numFmtId="0" fontId="21" fillId="5" borderId="29" xfId="0" applyFont="1" applyFill="1" applyBorder="1" applyAlignment="1">
      <alignment horizontal="right" vertical="center" wrapText="1" readingOrder="2"/>
    </xf>
    <xf numFmtId="0" fontId="17" fillId="5" borderId="33" xfId="0" applyFont="1" applyFill="1" applyBorder="1" applyAlignment="1" applyProtection="1">
      <alignment horizontal="right" vertical="center" wrapText="1"/>
      <protection locked="0"/>
    </xf>
    <xf numFmtId="0" fontId="17" fillId="5" borderId="29" xfId="0" applyFont="1" applyFill="1" applyBorder="1" applyAlignment="1" applyProtection="1">
      <alignment horizontal="right" vertical="center" wrapText="1"/>
      <protection locked="0"/>
    </xf>
    <xf numFmtId="0" fontId="22" fillId="24" borderId="32" xfId="0" applyFont="1" applyFill="1" applyBorder="1" applyAlignment="1">
      <alignment horizontal="right" vertical="center" wrapText="1"/>
    </xf>
    <xf numFmtId="0" fontId="21" fillId="15" borderId="31" xfId="0" applyFont="1" applyFill="1" applyBorder="1" applyAlignment="1">
      <alignment horizontal="right" vertical="center" wrapText="1"/>
    </xf>
    <xf numFmtId="0" fontId="21" fillId="15" borderId="30" xfId="0" applyFont="1" applyFill="1" applyBorder="1" applyAlignment="1">
      <alignment horizontal="right" vertical="center" wrapText="1"/>
    </xf>
    <xf numFmtId="0" fontId="22" fillId="22" borderId="35" xfId="0" applyFont="1" applyFill="1" applyBorder="1" applyAlignment="1">
      <alignment horizontal="right" vertical="center" wrapText="1"/>
    </xf>
    <xf numFmtId="0" fontId="22" fillId="22" borderId="33" xfId="0" applyFont="1" applyFill="1" applyBorder="1" applyAlignment="1">
      <alignment horizontal="right" vertical="center" wrapText="1"/>
    </xf>
    <xf numFmtId="0" fontId="22" fillId="22" borderId="34" xfId="0" applyFont="1" applyFill="1" applyBorder="1" applyAlignment="1">
      <alignment horizontal="right" vertical="center" wrapText="1"/>
    </xf>
    <xf numFmtId="0" fontId="21" fillId="15" borderId="33" xfId="0" applyFont="1" applyFill="1" applyBorder="1" applyAlignment="1">
      <alignment horizontal="right" vertical="center" wrapText="1" readingOrder="2"/>
    </xf>
    <xf numFmtId="0" fontId="21" fillId="5" borderId="32" xfId="0" applyFont="1" applyFill="1" applyBorder="1" applyAlignment="1">
      <alignment horizontal="right" vertical="center" wrapText="1"/>
    </xf>
    <xf numFmtId="0" fontId="22" fillId="21" borderId="35" xfId="0" applyFont="1" applyFill="1" applyBorder="1" applyAlignment="1">
      <alignment horizontal="right" vertical="center" wrapText="1"/>
    </xf>
    <xf numFmtId="0" fontId="22" fillId="21" borderId="33" xfId="0" applyFont="1" applyFill="1" applyBorder="1" applyAlignment="1">
      <alignment horizontal="right" vertical="center" wrapText="1"/>
    </xf>
    <xf numFmtId="0" fontId="22" fillId="21" borderId="34" xfId="0" applyFont="1" applyFill="1" applyBorder="1" applyAlignment="1">
      <alignment horizontal="right" vertical="center" wrapText="1"/>
    </xf>
    <xf numFmtId="0" fontId="21" fillId="0" borderId="30" xfId="0" applyFont="1" applyBorder="1" applyAlignment="1">
      <alignment horizontal="right" vertical="center" wrapText="1"/>
    </xf>
    <xf numFmtId="0" fontId="21" fillId="2" borderId="0" xfId="0" applyFont="1" applyFill="1" applyAlignment="1">
      <alignment horizontal="right" vertical="center" wrapText="1"/>
    </xf>
    <xf numFmtId="0" fontId="22" fillId="18" borderId="37" xfId="0" applyFont="1" applyFill="1" applyBorder="1" applyAlignment="1">
      <alignment horizontal="right" vertical="center" wrapText="1"/>
    </xf>
    <xf numFmtId="0" fontId="22" fillId="18" borderId="36" xfId="0" applyFont="1" applyFill="1" applyBorder="1" applyAlignment="1">
      <alignment horizontal="right" vertical="center" wrapText="1"/>
    </xf>
    <xf numFmtId="0" fontId="10" fillId="25" borderId="0" xfId="0" applyFont="1" applyFill="1" applyAlignment="1">
      <alignment horizontal="center" vertical="center"/>
    </xf>
    <xf numFmtId="0" fontId="10" fillId="18" borderId="0" xfId="0" applyFont="1" applyFill="1" applyAlignment="1">
      <alignment horizontal="center" vertical="center"/>
    </xf>
    <xf numFmtId="0" fontId="10" fillId="21" borderId="0" xfId="0" applyFont="1" applyFill="1" applyAlignment="1">
      <alignment horizontal="center" vertical="center"/>
    </xf>
    <xf numFmtId="0" fontId="10" fillId="22" borderId="0" xfId="0" applyFont="1" applyFill="1" applyAlignment="1">
      <alignment horizontal="center" vertical="center"/>
    </xf>
    <xf numFmtId="0" fontId="10" fillId="24" borderId="0" xfId="0" applyFont="1" applyFill="1" applyAlignment="1">
      <alignment horizontal="center" vertical="center"/>
    </xf>
    <xf numFmtId="0" fontId="38" fillId="21" borderId="34" xfId="0" applyFont="1" applyFill="1" applyBorder="1" applyAlignment="1">
      <alignment horizontal="right" vertical="center" wrapText="1" readingOrder="2"/>
    </xf>
    <xf numFmtId="0" fontId="38" fillId="21" borderId="0" xfId="0" applyFont="1" applyFill="1" applyAlignment="1">
      <alignment horizontal="right" vertical="center" wrapText="1" readingOrder="2"/>
    </xf>
    <xf numFmtId="0" fontId="38" fillId="18" borderId="36" xfId="0" applyFont="1" applyFill="1" applyBorder="1" applyAlignment="1">
      <alignment horizontal="right" vertical="center" wrapText="1" readingOrder="2"/>
    </xf>
    <xf numFmtId="0" fontId="38" fillId="18" borderId="40" xfId="0" applyFont="1" applyFill="1" applyBorder="1" applyAlignment="1">
      <alignment horizontal="right" vertical="center" wrapText="1" readingOrder="2"/>
    </xf>
    <xf numFmtId="0" fontId="36" fillId="2" borderId="41" xfId="0" applyFont="1" applyFill="1" applyBorder="1" applyAlignment="1">
      <alignment horizontal="right" vertical="center" wrapText="1" readingOrder="2"/>
    </xf>
    <xf numFmtId="0" fontId="38" fillId="21" borderId="35" xfId="0" applyFont="1" applyFill="1" applyBorder="1" applyAlignment="1">
      <alignment horizontal="right" vertical="center" wrapText="1" readingOrder="2"/>
    </xf>
    <xf numFmtId="0" fontId="38" fillId="21" borderId="33" xfId="0" applyFont="1" applyFill="1" applyBorder="1" applyAlignment="1">
      <alignment horizontal="right" vertical="center" wrapText="1" readingOrder="2"/>
    </xf>
    <xf numFmtId="0" fontId="36" fillId="2" borderId="0" xfId="0" applyFont="1" applyFill="1" applyAlignment="1">
      <alignment horizontal="right" vertical="center" wrapText="1" readingOrder="2"/>
    </xf>
    <xf numFmtId="0" fontId="38" fillId="18" borderId="37" xfId="0" applyFont="1" applyFill="1" applyBorder="1" applyAlignment="1">
      <alignment horizontal="right" vertical="center" wrapText="1" readingOrder="2"/>
    </xf>
    <xf numFmtId="0" fontId="40" fillId="5" borderId="29" xfId="0" applyFont="1" applyFill="1" applyBorder="1" applyAlignment="1">
      <alignment horizontal="right" vertical="center" wrapText="1" readingOrder="2"/>
    </xf>
    <xf numFmtId="0" fontId="40" fillId="5" borderId="30" xfId="0" applyFont="1" applyFill="1" applyBorder="1" applyAlignment="1">
      <alignment horizontal="right" vertical="center" wrapText="1" readingOrder="2"/>
    </xf>
    <xf numFmtId="0" fontId="40" fillId="5" borderId="31" xfId="0" applyFont="1" applyFill="1" applyBorder="1" applyAlignment="1">
      <alignment horizontal="right" vertical="center" wrapText="1" readingOrder="2"/>
    </xf>
    <xf numFmtId="0" fontId="40" fillId="0" borderId="31" xfId="0" applyFont="1" applyBorder="1" applyAlignment="1">
      <alignment horizontal="right" vertical="center" wrapText="1" readingOrder="2"/>
    </xf>
    <xf numFmtId="0" fontId="40" fillId="0" borderId="30" xfId="0" applyFont="1" applyBorder="1" applyAlignment="1">
      <alignment horizontal="right" vertical="center" wrapText="1" readingOrder="2"/>
    </xf>
    <xf numFmtId="0" fontId="40" fillId="5" borderId="32" xfId="0" applyFont="1" applyFill="1" applyBorder="1" applyAlignment="1">
      <alignment horizontal="right" vertical="center" wrapText="1" readingOrder="2"/>
    </xf>
    <xf numFmtId="0" fontId="40" fillId="0" borderId="33" xfId="0" applyFont="1" applyBorder="1" applyAlignment="1">
      <alignment horizontal="right" vertical="center" wrapText="1" readingOrder="2"/>
    </xf>
    <xf numFmtId="0" fontId="29" fillId="5" borderId="33" xfId="0" applyFont="1" applyFill="1" applyBorder="1" applyAlignment="1" applyProtection="1">
      <alignment horizontal="right" vertical="center" wrapText="1" readingOrder="2"/>
      <protection locked="0"/>
    </xf>
    <xf numFmtId="0" fontId="38" fillId="22" borderId="35" xfId="0" applyFont="1" applyFill="1" applyBorder="1" applyAlignment="1">
      <alignment horizontal="right" vertical="center" wrapText="1" readingOrder="2"/>
    </xf>
    <xf numFmtId="0" fontId="38" fillId="22" borderId="33" xfId="0" applyFont="1" applyFill="1" applyBorder="1" applyAlignment="1">
      <alignment horizontal="right" vertical="center" wrapText="1" readingOrder="2"/>
    </xf>
    <xf numFmtId="0" fontId="38" fillId="22" borderId="34" xfId="0" applyFont="1" applyFill="1" applyBorder="1" applyAlignment="1">
      <alignment horizontal="right" vertical="center" wrapText="1" readingOrder="2"/>
    </xf>
    <xf numFmtId="0" fontId="38" fillId="22" borderId="0" xfId="0" applyFont="1" applyFill="1" applyAlignment="1">
      <alignment horizontal="right" vertical="center" wrapText="1" readingOrder="2"/>
    </xf>
    <xf numFmtId="0" fontId="40" fillId="15" borderId="31" xfId="0" applyFont="1" applyFill="1" applyBorder="1" applyAlignment="1">
      <alignment horizontal="right" vertical="center" wrapText="1" readingOrder="2"/>
    </xf>
    <xf numFmtId="0" fontId="40" fillId="15" borderId="30" xfId="0" applyFont="1" applyFill="1" applyBorder="1" applyAlignment="1">
      <alignment horizontal="right" vertical="center" wrapText="1" readingOrder="2"/>
    </xf>
    <xf numFmtId="0" fontId="29" fillId="5" borderId="33" xfId="0" applyFont="1" applyFill="1" applyBorder="1" applyAlignment="1" applyProtection="1">
      <alignment horizontal="right" vertical="center" wrapText="1"/>
      <protection locked="0"/>
    </xf>
    <xf numFmtId="0" fontId="29" fillId="5" borderId="29" xfId="0" applyFont="1" applyFill="1" applyBorder="1" applyAlignment="1" applyProtection="1">
      <alignment horizontal="right" vertical="center" wrapText="1"/>
      <protection locked="0"/>
    </xf>
    <xf numFmtId="0" fontId="38" fillId="24" borderId="32" xfId="0" applyFont="1" applyFill="1" applyBorder="1" applyAlignment="1">
      <alignment horizontal="right" vertical="center" wrapText="1" readingOrder="2"/>
    </xf>
    <xf numFmtId="0" fontId="38" fillId="24" borderId="38" xfId="0" applyFont="1" applyFill="1" applyBorder="1" applyAlignment="1">
      <alignment horizontal="right" vertical="center" wrapText="1" readingOrder="2"/>
    </xf>
    <xf numFmtId="0" fontId="38" fillId="24" borderId="39" xfId="0" applyFont="1" applyFill="1" applyBorder="1" applyAlignment="1">
      <alignment horizontal="right" vertical="center" wrapText="1" readingOrder="2"/>
    </xf>
    <xf numFmtId="0" fontId="40" fillId="0" borderId="29" xfId="0" applyFont="1" applyBorder="1" applyAlignment="1">
      <alignment horizontal="right" vertical="center" wrapText="1" readingOrder="2"/>
    </xf>
    <xf numFmtId="0" fontId="38" fillId="25" borderId="38" xfId="0" applyFont="1" applyFill="1" applyBorder="1" applyAlignment="1">
      <alignment horizontal="right" vertical="center" readingOrder="2"/>
    </xf>
    <xf numFmtId="0" fontId="38" fillId="25" borderId="39" xfId="0" applyFont="1" applyFill="1" applyBorder="1" applyAlignment="1">
      <alignment horizontal="right" vertical="center" readingOrder="2"/>
    </xf>
    <xf numFmtId="0" fontId="38" fillId="25" borderId="32" xfId="0" applyFont="1" applyFill="1" applyBorder="1" applyAlignment="1">
      <alignment horizontal="right" vertical="center" wrapText="1" readingOrder="2"/>
    </xf>
    <xf numFmtId="0" fontId="40" fillId="5" borderId="33" xfId="0" applyFont="1" applyFill="1" applyBorder="1" applyAlignment="1">
      <alignment horizontal="right" vertical="center" wrapText="1" readingOrder="2"/>
    </xf>
    <xf numFmtId="0" fontId="38" fillId="25" borderId="23" xfId="0" applyFont="1" applyFill="1" applyBorder="1" applyAlignment="1">
      <alignment horizontal="right" vertical="center" readingOrder="2"/>
    </xf>
    <xf numFmtId="0" fontId="38" fillId="25" borderId="0" xfId="0" applyFont="1" applyFill="1" applyAlignment="1">
      <alignment horizontal="right" vertical="center" readingOrder="2"/>
    </xf>
    <xf numFmtId="0" fontId="35" fillId="5" borderId="23" xfId="0" applyFont="1" applyFill="1" applyBorder="1" applyAlignment="1" applyProtection="1">
      <alignment horizontal="right" vertical="center" wrapText="1" readingOrder="2"/>
      <protection locked="0"/>
    </xf>
    <xf numFmtId="0" fontId="35" fillId="5" borderId="13" xfId="0" applyFont="1" applyFill="1" applyBorder="1" applyAlignment="1" applyProtection="1">
      <alignment horizontal="right" vertical="center" wrapText="1" readingOrder="2"/>
      <protection locked="0"/>
    </xf>
    <xf numFmtId="0" fontId="38" fillId="24" borderId="23" xfId="0" applyFont="1" applyFill="1" applyBorder="1" applyAlignment="1">
      <alignment horizontal="right" vertical="center" wrapText="1" readingOrder="2"/>
    </xf>
    <xf numFmtId="0" fontId="38" fillId="24" borderId="0" xfId="0" applyFont="1" applyFill="1" applyAlignment="1">
      <alignment horizontal="right" vertical="center" wrapText="1" readingOrder="2"/>
    </xf>
    <xf numFmtId="0" fontId="38" fillId="22" borderId="23" xfId="0" applyFont="1" applyFill="1" applyBorder="1" applyAlignment="1">
      <alignment horizontal="right" vertical="center" wrapText="1" readingOrder="2"/>
    </xf>
    <xf numFmtId="0" fontId="40" fillId="15" borderId="33" xfId="0" applyFont="1" applyFill="1" applyBorder="1" applyAlignment="1">
      <alignment horizontal="right" vertical="center" wrapText="1" readingOrder="2"/>
    </xf>
    <xf numFmtId="0" fontId="38" fillId="21" borderId="27" xfId="0" applyFont="1" applyFill="1" applyBorder="1" applyAlignment="1">
      <alignment horizontal="right" vertical="center" wrapText="1" readingOrder="2"/>
    </xf>
    <xf numFmtId="0" fontId="38" fillId="21" borderId="28" xfId="0" applyFont="1" applyFill="1" applyBorder="1" applyAlignment="1">
      <alignment horizontal="right" vertical="center" wrapText="1" readingOrder="2"/>
    </xf>
    <xf numFmtId="0" fontId="38" fillId="21" borderId="26" xfId="0" applyFont="1" applyFill="1" applyBorder="1" applyAlignment="1">
      <alignment horizontal="right" vertical="center" wrapText="1" readingOrder="2"/>
    </xf>
    <xf numFmtId="0" fontId="38" fillId="18" borderId="27" xfId="0" applyFont="1" applyFill="1" applyBorder="1" applyAlignment="1">
      <alignment horizontal="right" vertical="center" wrapText="1" readingOrder="2"/>
    </xf>
    <xf numFmtId="0" fontId="38" fillId="18" borderId="28" xfId="0" applyFont="1" applyFill="1" applyBorder="1" applyAlignment="1">
      <alignment horizontal="right" vertical="center" wrapText="1" readingOrder="2"/>
    </xf>
    <xf numFmtId="0" fontId="38" fillId="18" borderId="26" xfId="0" applyFont="1" applyFill="1" applyBorder="1" applyAlignment="1">
      <alignment horizontal="right" vertical="center" wrapText="1" readingOrder="2"/>
    </xf>
  </cellXfs>
  <cellStyles count="20">
    <cellStyle name="Comma" xfId="1" builtinId="3"/>
    <cellStyle name="Followed Hyperlink" xfId="11" builtinId="9" hidden="1"/>
    <cellStyle name="Followed Hyperlink" xfId="5" builtinId="9" hidden="1"/>
    <cellStyle name="Followed Hyperlink" xfId="7" builtinId="9" hidden="1"/>
    <cellStyle name="Followed Hyperlink" xfId="9" builtinId="9" hidden="1"/>
    <cellStyle name="Followed Hyperlink" xfId="15" builtinId="9" hidden="1"/>
    <cellStyle name="Followed Hyperlink" xfId="13" builtinId="9" hidden="1"/>
    <cellStyle name="Followed Hyperlink" xfId="3" builtinId="9" hidden="1"/>
    <cellStyle name="Followed Hyperlink" xfId="17" builtinId="9" hidden="1"/>
    <cellStyle name="Followed Hyperlink" xfId="19" builtinId="9" hidden="1"/>
    <cellStyle name="Hyperlink" xfId="16" builtinId="8" hidden="1"/>
    <cellStyle name="Hyperlink" xfId="2" builtinId="8" hidden="1"/>
    <cellStyle name="Hyperlink" xfId="10" builtinId="8" hidden="1"/>
    <cellStyle name="Hyperlink" xfId="4" builtinId="8" hidden="1"/>
    <cellStyle name="Hyperlink" xfId="12" builtinId="8" hidden="1"/>
    <cellStyle name="Hyperlink" xfId="18" builtinId="8" hidden="1"/>
    <cellStyle name="Hyperlink" xfId="14" builtinId="8" hidden="1"/>
    <cellStyle name="Hyperlink" xfId="8" builtinId="8" hidden="1"/>
    <cellStyle name="Hyperlink" xfId="6" builtinId="8" hidden="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7" tint="-0.24994659260841701"/>
        </patternFill>
      </fill>
    </dxf>
    <dxf>
      <fill>
        <patternFill>
          <bgColor theme="7" tint="-0.24994659260841701"/>
        </patternFill>
      </fill>
    </dxf>
    <dxf>
      <fill>
        <patternFill>
          <bgColor theme="7" tint="-0.24994659260841701"/>
        </patternFill>
      </fill>
    </dxf>
    <dxf>
      <fill>
        <patternFill>
          <bgColor theme="7" tint="-0.24994659260841701"/>
        </patternFill>
      </fill>
    </dxf>
    <dxf>
      <fill>
        <patternFill>
          <bgColor theme="7" tint="-0.24994659260841701"/>
        </patternFill>
      </fill>
    </dxf>
    <dxf>
      <fill>
        <patternFill>
          <bgColor theme="7"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1" defaultTableStyle="TableStyleMedium2" defaultPivotStyle="PivotStyleLight16">
    <tableStyle name="Invisible" pivot="0" table="0" count="0" xr9:uid="{00000000-0011-0000-FFFF-FFFF00000000}"/>
  </tableStyles>
  <colors>
    <mruColors>
      <color rgb="FF5796BD"/>
      <color rgb="FF59777D"/>
      <color rgb="FFB2D7BD"/>
      <color rgb="FF149A4B"/>
      <color rgb="FFE7EEE5"/>
      <color rgb="FFEE9886"/>
      <color rgb="FFFDE4DD"/>
      <color rgb="FFD31F2B"/>
      <color rgb="FFEE5D59"/>
      <color rgb="FFC8D7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SA" sz="1400" b="0" i="0" u="none" strike="noStrike" baseline="0">
                <a:effectLst/>
              </a:rPr>
              <a:t>المنطقة 1 - التزام القيادة</a:t>
            </a:r>
            <a:endParaRPr lang="en-GB"/>
          </a:p>
        </c:rich>
      </c:tx>
      <c:overlay val="0"/>
      <c:spPr>
        <a:noFill/>
        <a:ln w="25400">
          <a:noFill/>
        </a:ln>
      </c:spPr>
    </c:title>
    <c:autoTitleDeleted val="0"/>
    <c:plotArea>
      <c:layout/>
      <c:radarChart>
        <c:radarStyle val="marker"/>
        <c:varyColors val="0"/>
        <c:ser>
          <c:idx val="0"/>
          <c:order val="0"/>
          <c:marker>
            <c:symbol val="none"/>
          </c:marker>
          <c:cat>
            <c:strRef>
              <c:f>'العرض المرئي '!$B$4:$E$4</c:f>
              <c:strCache>
                <c:ptCount val="4"/>
                <c:pt idx="0">
                  <c:v>الرؤية والاستراتيجية</c:v>
                </c:pt>
                <c:pt idx="1">
                  <c:v>الهيكل التنظيمي</c:v>
                </c:pt>
                <c:pt idx="2">
                  <c:v>الخطط التشغيلية وخطة عمل الإستعداد للمساعدات النقدية والقسائم</c:v>
                </c:pt>
                <c:pt idx="3">
                  <c:v>القيادة القائمة على التشاور والتنسيق</c:v>
                </c:pt>
              </c:strCache>
            </c:strRef>
          </c:cat>
          <c:val>
            <c:numRef>
              <c:f>'العرض المرئي '!$B$6:$E$6</c:f>
              <c:numCache>
                <c:formatCode>_(* #,##0.00_);_(* \(#,##0.00\);_(* "-"??_);_(@_)</c:formatCode>
                <c:ptCount val="4"/>
                <c:pt idx="0">
                  <c:v>0</c:v>
                </c:pt>
                <c:pt idx="1">
                  <c:v>0</c:v>
                </c:pt>
                <c:pt idx="2">
                  <c:v>0</c:v>
                </c:pt>
                <c:pt idx="3">
                  <c:v>0</c:v>
                </c:pt>
              </c:numCache>
            </c:numRef>
          </c:val>
          <c:extLst>
            <c:ext xmlns:c16="http://schemas.microsoft.com/office/drawing/2014/chart" uri="{C3380CC4-5D6E-409C-BE32-E72D297353CC}">
              <c16:uniqueId val="{00000000-C13B-4EE9-8676-B976F8F9ECAA}"/>
            </c:ext>
          </c:extLst>
        </c:ser>
        <c:dLbls>
          <c:showLegendKey val="0"/>
          <c:showVal val="0"/>
          <c:showCatName val="0"/>
          <c:showSerName val="0"/>
          <c:showPercent val="0"/>
          <c:showBubbleSize val="0"/>
        </c:dLbls>
        <c:axId val="2124644200"/>
        <c:axId val="2124647368"/>
      </c:radarChart>
      <c:catAx>
        <c:axId val="2124644200"/>
        <c:scaling>
          <c:orientation val="minMax"/>
        </c:scaling>
        <c:delete val="0"/>
        <c:axPos val="b"/>
        <c:numFmt formatCode="General" sourceLinked="1"/>
        <c:majorTickMark val="out"/>
        <c:minorTickMark val="none"/>
        <c:tickLblPos val="nextTo"/>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4647368"/>
        <c:crosses val="autoZero"/>
        <c:auto val="0"/>
        <c:lblAlgn val="ctr"/>
        <c:lblOffset val="100"/>
        <c:noMultiLvlLbl val="0"/>
      </c:catAx>
      <c:valAx>
        <c:axId val="2124647368"/>
        <c:scaling>
          <c:orientation val="minMax"/>
          <c:max val="4"/>
        </c:scaling>
        <c:delete val="1"/>
        <c:axPos val="l"/>
        <c:majorGridlines>
          <c:spPr>
            <a:ln w="9525" cap="flat" cmpd="sng" algn="ctr">
              <a:solidFill>
                <a:schemeClr val="tx1">
                  <a:lumMod val="15000"/>
                  <a:lumOff val="85000"/>
                </a:schemeClr>
              </a:solidFill>
              <a:round/>
            </a:ln>
            <a:effectLst/>
          </c:spPr>
        </c:majorGridlines>
        <c:numFmt formatCode="_(* #,##0.00_);_(* \(#,##0.00\);_(* &quot;-&quot;??_);_(@_)" sourceLinked="1"/>
        <c:majorTickMark val="out"/>
        <c:minorTickMark val="none"/>
        <c:tickLblPos val="nextTo"/>
        <c:crossAx val="2124644200"/>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SA" baseline="0"/>
              <a:t>المنطقة 3 الموارد والقدرات المالية والبشرية</a:t>
            </a:r>
            <a:endParaRPr lang="ar-SA"/>
          </a:p>
        </c:rich>
      </c:tx>
      <c:overlay val="0"/>
      <c:spPr>
        <a:ln w="25400">
          <a:noFill/>
        </a:ln>
      </c:spPr>
    </c:title>
    <c:autoTitleDeleted val="0"/>
    <c:plotArea>
      <c:layout/>
      <c:radarChart>
        <c:radarStyle val="marker"/>
        <c:varyColors val="0"/>
        <c:ser>
          <c:idx val="0"/>
          <c:order val="0"/>
          <c:marker>
            <c:symbol val="none"/>
          </c:marker>
          <c:cat>
            <c:strRef>
              <c:f>'العرض المرئي '!$B$46:$F$46</c:f>
              <c:strCache>
                <c:ptCount val="5"/>
                <c:pt idx="0">
                  <c:v>عملية توفير التمويل ووإطلاقه وتجديده</c:v>
                </c:pt>
                <c:pt idx="1">
                  <c:v>تحليل قدرة الموارد البشرية المساعدات النقدية والقسائم</c:v>
                </c:pt>
                <c:pt idx="2">
                  <c:v>مهارات وقدرات المساعدات النقدية والقسائم - القيادة وصناع القرار</c:v>
                </c:pt>
                <c:pt idx="3">
                  <c:v>مهارات وقدرات المساعدات النقدية والقسائم - موظفو البرنامج</c:v>
                </c:pt>
                <c:pt idx="4">
                  <c:v>مهارات وقدرات المساعدات النقدية والقسائم - موظفو خدمات الدعم والمتطوعون</c:v>
                </c:pt>
              </c:strCache>
            </c:strRef>
          </c:cat>
          <c:val>
            <c:numRef>
              <c:f>'العرض المرئي '!$B$48:$F$48</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0-EBC2-4C55-9B98-B7F64BF2DCE4}"/>
            </c:ext>
          </c:extLst>
        </c:ser>
        <c:dLbls>
          <c:showLegendKey val="0"/>
          <c:showVal val="0"/>
          <c:showCatName val="0"/>
          <c:showSerName val="0"/>
          <c:showPercent val="0"/>
          <c:showBubbleSize val="0"/>
        </c:dLbls>
        <c:axId val="2070389112"/>
        <c:axId val="2070276808"/>
      </c:radarChart>
      <c:catAx>
        <c:axId val="2070389112"/>
        <c:scaling>
          <c:orientation val="minMax"/>
        </c:scaling>
        <c:delete val="0"/>
        <c:axPos val="b"/>
        <c:numFmt formatCode="General" sourceLinked="1"/>
        <c:majorTickMark val="out"/>
        <c:minorTickMark val="none"/>
        <c:tickLblPos val="nextTo"/>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0276808"/>
        <c:crosses val="autoZero"/>
        <c:auto val="0"/>
        <c:lblAlgn val="ctr"/>
        <c:lblOffset val="100"/>
        <c:noMultiLvlLbl val="0"/>
      </c:catAx>
      <c:valAx>
        <c:axId val="2070276808"/>
        <c:scaling>
          <c:orientation val="minMax"/>
          <c:max val="4"/>
        </c:scaling>
        <c:delete val="1"/>
        <c:axPos val="l"/>
        <c:majorGridlines>
          <c:spPr>
            <a:ln w="9525" cap="flat" cmpd="sng" algn="ctr">
              <a:solidFill>
                <a:schemeClr val="tx1">
                  <a:lumMod val="15000"/>
                  <a:lumOff val="85000"/>
                </a:schemeClr>
              </a:solidFill>
              <a:round/>
            </a:ln>
            <a:effectLst/>
          </c:spPr>
        </c:majorGridlines>
        <c:numFmt formatCode="_(* #,##0.00_);_(* \(#,##0.00\);_(* &quot;-&quot;??_);_(@_)" sourceLinked="1"/>
        <c:majorTickMark val="out"/>
        <c:minorTickMark val="none"/>
        <c:tickLblPos val="nextTo"/>
        <c:crossAx val="2070389112"/>
        <c:crosses val="autoZero"/>
        <c:crossBetween val="between"/>
      </c:valAx>
      <c:spPr>
        <a:noFill/>
        <a:ln w="25400">
          <a:noFill/>
        </a:ln>
      </c:spPr>
    </c:plotArea>
    <c:plotVisOnly val="1"/>
    <c:dispBlanksAs val="gap"/>
    <c:showDLblsOverMax val="0"/>
  </c:chart>
  <c:spPr>
    <a:solidFill>
      <a:schemeClr val="bg1"/>
    </a:solidFill>
    <a:ln>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SA" sz="1400" b="0" i="0" u="none" strike="noStrike" baseline="0">
                <a:effectLst/>
              </a:rPr>
              <a:t>مستوى القدرة التنظيمية للمساعدات العمومية</a:t>
            </a:r>
            <a:endParaRPr lang="en-GB"/>
          </a:p>
        </c:rich>
      </c:tx>
      <c:overlay val="0"/>
      <c:spPr>
        <a:noFill/>
        <a:ln w="25400">
          <a:noFill/>
        </a:ln>
      </c:spPr>
    </c:title>
    <c:autoTitleDeleted val="0"/>
    <c:plotArea>
      <c:layout/>
      <c:radarChart>
        <c:radarStyle val="marker"/>
        <c:varyColors val="0"/>
        <c:ser>
          <c:idx val="0"/>
          <c:order val="0"/>
          <c:marker>
            <c:symbol val="none"/>
          </c:marker>
          <c:cat>
            <c:strRef>
              <c:f>'العرض المرئي '!$B$111:$F$111</c:f>
              <c:strCache>
                <c:ptCount val="5"/>
                <c:pt idx="0">
                  <c:v>التزام القيادة</c:v>
                </c:pt>
                <c:pt idx="1">
                  <c:v>العمليات والأنظمة والأدوات</c:v>
                </c:pt>
                <c:pt idx="2">
                  <c:v>الموارد والقدرات المالية والبشرية</c:v>
                </c:pt>
                <c:pt idx="3">
                  <c:v>المشاركة المجتمعية والمساءلة, التنسيق والشراكة</c:v>
                </c:pt>
                <c:pt idx="4">
                  <c:v>الاختبار والتعلم والتحسين</c:v>
                </c:pt>
              </c:strCache>
            </c:strRef>
          </c:cat>
          <c:val>
            <c:numRef>
              <c:f>'العرض المرئي '!$B$113:$F$113</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0-9D6F-4E4B-BDAA-AF97D6915C75}"/>
            </c:ext>
          </c:extLst>
        </c:ser>
        <c:dLbls>
          <c:showLegendKey val="0"/>
          <c:showVal val="0"/>
          <c:showCatName val="0"/>
          <c:showSerName val="0"/>
          <c:showPercent val="0"/>
          <c:showBubbleSize val="0"/>
        </c:dLbls>
        <c:axId val="2070411000"/>
        <c:axId val="2070414120"/>
      </c:radarChart>
      <c:catAx>
        <c:axId val="2070411000"/>
        <c:scaling>
          <c:orientation val="minMax"/>
        </c:scaling>
        <c:delete val="0"/>
        <c:axPos val="b"/>
        <c:majorGridlines/>
        <c:numFmt formatCode="General" sourceLinked="1"/>
        <c:majorTickMark val="out"/>
        <c:minorTickMark val="none"/>
        <c:tickLblPos val="nextTo"/>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0414120"/>
        <c:crosses val="autoZero"/>
        <c:auto val="0"/>
        <c:lblAlgn val="ctr"/>
        <c:lblOffset val="100"/>
        <c:noMultiLvlLbl val="0"/>
      </c:catAx>
      <c:valAx>
        <c:axId val="2070414120"/>
        <c:scaling>
          <c:orientation val="minMax"/>
          <c:max val="4"/>
        </c:scaling>
        <c:delete val="1"/>
        <c:axPos val="l"/>
        <c:majorGridlines>
          <c:spPr>
            <a:ln w="9525" cap="flat" cmpd="sng" algn="ctr">
              <a:solidFill>
                <a:schemeClr val="tx1">
                  <a:lumMod val="15000"/>
                  <a:lumOff val="85000"/>
                </a:schemeClr>
              </a:solidFill>
              <a:round/>
            </a:ln>
            <a:effectLst/>
          </c:spPr>
        </c:majorGridlines>
        <c:numFmt formatCode="_(* #,##0.00_);_(* \(#,##0.00\);_(* &quot;-&quot;??_);_(@_)" sourceLinked="1"/>
        <c:majorTickMark val="out"/>
        <c:minorTickMark val="none"/>
        <c:tickLblPos val="nextTo"/>
        <c:crossAx val="2070411000"/>
        <c:crosses val="autoZero"/>
        <c:crossBetween val="between"/>
      </c:valAx>
      <c:spPr>
        <a:noFill/>
        <a:ln w="25400">
          <a:noFill/>
        </a:ln>
      </c:spPr>
    </c:plotArea>
    <c:plotVisOnly val="1"/>
    <c:dispBlanksAs val="gap"/>
    <c:showDLblsOverMax val="0"/>
  </c:chart>
  <c:spPr>
    <a:solidFill>
      <a:schemeClr val="accent1">
        <a:lumMod val="40000"/>
        <a:lumOff val="60000"/>
      </a:schemeClr>
    </a:solidFill>
    <a:ln w="31750"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SA" baseline="0"/>
              <a:t>المنطقة 4 - المشاركة المجتمعية والمساءلة والتنسيق والشراكات</a:t>
            </a:r>
            <a:endParaRPr lang="en-GB"/>
          </a:p>
        </c:rich>
      </c:tx>
      <c:overlay val="0"/>
      <c:spPr>
        <a:ln w="25400">
          <a:noFill/>
        </a:ln>
      </c:spPr>
    </c:title>
    <c:autoTitleDeleted val="0"/>
    <c:plotArea>
      <c:layout/>
      <c:radarChart>
        <c:radarStyle val="marker"/>
        <c:varyColors val="0"/>
        <c:ser>
          <c:idx val="0"/>
          <c:order val="0"/>
          <c:marker>
            <c:symbol val="none"/>
          </c:marker>
          <c:cat>
            <c:strRef>
              <c:f>'العرض المرئي '!$B$68:$F$68</c:f>
              <c:strCache>
                <c:ptCount val="5"/>
                <c:pt idx="0">
                  <c:v>المشاركة المجتمعية والمساءلة</c:v>
                </c:pt>
                <c:pt idx="1">
                  <c:v>التنسيق الداخلي</c:v>
                </c:pt>
                <c:pt idx="2">
                  <c:v>الشراكات الداخلية</c:v>
                </c:pt>
                <c:pt idx="3">
                  <c:v>التنسيق الخارجي</c:v>
                </c:pt>
                <c:pt idx="4">
                  <c:v>الشراكات الخارجية</c:v>
                </c:pt>
              </c:strCache>
            </c:strRef>
          </c:cat>
          <c:val>
            <c:numRef>
              <c:f>'العرض المرئي '!$B$70:$F$70</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0-9CF9-4750-A256-75450AFFF585}"/>
            </c:ext>
          </c:extLst>
        </c:ser>
        <c:dLbls>
          <c:showLegendKey val="0"/>
          <c:showVal val="0"/>
          <c:showCatName val="0"/>
          <c:showSerName val="0"/>
          <c:showPercent val="0"/>
          <c:showBubbleSize val="0"/>
        </c:dLbls>
        <c:axId val="2070451704"/>
        <c:axId val="2070454872"/>
      </c:radarChart>
      <c:catAx>
        <c:axId val="2070451704"/>
        <c:scaling>
          <c:orientation val="minMax"/>
        </c:scaling>
        <c:delete val="0"/>
        <c:axPos val="b"/>
        <c:numFmt formatCode="General" sourceLinked="1"/>
        <c:majorTickMark val="out"/>
        <c:minorTickMark val="none"/>
        <c:tickLblPos val="nextTo"/>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0454872"/>
        <c:crosses val="autoZero"/>
        <c:auto val="0"/>
        <c:lblAlgn val="ctr"/>
        <c:lblOffset val="100"/>
        <c:noMultiLvlLbl val="0"/>
      </c:catAx>
      <c:valAx>
        <c:axId val="2070454872"/>
        <c:scaling>
          <c:orientation val="minMax"/>
          <c:max val="4"/>
        </c:scaling>
        <c:delete val="1"/>
        <c:axPos val="l"/>
        <c:majorGridlines>
          <c:spPr>
            <a:ln w="9525" cap="flat" cmpd="sng" algn="ctr">
              <a:solidFill>
                <a:schemeClr val="tx1">
                  <a:lumMod val="15000"/>
                  <a:lumOff val="85000"/>
                </a:schemeClr>
              </a:solidFill>
              <a:round/>
            </a:ln>
            <a:effectLst/>
          </c:spPr>
        </c:majorGridlines>
        <c:numFmt formatCode="_(* #,##0.00_);_(* \(#,##0.00\);_(* &quot;-&quot;??_);_(@_)" sourceLinked="1"/>
        <c:majorTickMark val="out"/>
        <c:minorTickMark val="none"/>
        <c:tickLblPos val="nextTo"/>
        <c:crossAx val="2070451704"/>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SA" sz="1400" b="0" i="0" u="none" strike="noStrike" kern="1200" spc="0" baseline="0">
                <a:solidFill>
                  <a:sysClr val="windowText" lastClr="000000">
                    <a:lumMod val="65000"/>
                    <a:lumOff val="35000"/>
                  </a:sysClr>
                </a:solidFill>
              </a:rPr>
              <a:t>المنطقة 5 – الاختبار والتعلم والتحسين</a:t>
            </a:r>
            <a:endParaRPr lang="en-GB" sz="1400" b="0" i="0" u="none" strike="noStrike" kern="1200" spc="0" baseline="0">
              <a:solidFill>
                <a:sysClr val="windowText" lastClr="000000">
                  <a:lumMod val="65000"/>
                  <a:lumOff val="35000"/>
                </a:sysClr>
              </a:solidFill>
            </a:endParaRPr>
          </a:p>
        </c:rich>
      </c:tx>
      <c:layout>
        <c:manualLayout>
          <c:xMode val="edge"/>
          <c:yMode val="edge"/>
          <c:x val="0.35421855953295972"/>
          <c:y val="0"/>
        </c:manualLayout>
      </c:layout>
      <c:overlay val="0"/>
      <c:spPr>
        <a:ln w="25400">
          <a:noFill/>
        </a:ln>
      </c:spPr>
    </c:title>
    <c:autoTitleDeleted val="0"/>
    <c:plotArea>
      <c:layout/>
      <c:radarChart>
        <c:radarStyle val="marker"/>
        <c:varyColors val="0"/>
        <c:ser>
          <c:idx val="0"/>
          <c:order val="0"/>
          <c:marker>
            <c:symbol val="none"/>
          </c:marker>
          <c:cat>
            <c:strRef>
              <c:f>'العرض المرئي '!$B$91:$D$91</c:f>
              <c:strCache>
                <c:ptCount val="3"/>
                <c:pt idx="0">
                  <c:v>اختبار المساعدات النقدية والقسائم وتصميمه وتمويله</c:v>
                </c:pt>
                <c:pt idx="1">
                  <c:v>إدارة المعرفة المساعدات النقدية والقسائم</c:v>
                </c:pt>
                <c:pt idx="2">
                  <c:v>إعادة تقييم قدرة مساعدات النقد والقسائم</c:v>
                </c:pt>
              </c:strCache>
            </c:strRef>
          </c:cat>
          <c:val>
            <c:numRef>
              <c:f>'العرض المرئي '!$B$93:$D$93</c:f>
              <c:numCache>
                <c:formatCode>_(* #,##0.00_);_(* \(#,##0.00\);_(* "-"??_);_(@_)</c:formatCode>
                <c:ptCount val="3"/>
                <c:pt idx="0">
                  <c:v>0</c:v>
                </c:pt>
                <c:pt idx="1">
                  <c:v>0</c:v>
                </c:pt>
                <c:pt idx="2">
                  <c:v>0</c:v>
                </c:pt>
              </c:numCache>
            </c:numRef>
          </c:val>
          <c:extLst>
            <c:ext xmlns:c16="http://schemas.microsoft.com/office/drawing/2014/chart" uri="{C3380CC4-5D6E-409C-BE32-E72D297353CC}">
              <c16:uniqueId val="{00000000-B133-4829-BD04-63590CC8808D}"/>
            </c:ext>
          </c:extLst>
        </c:ser>
        <c:dLbls>
          <c:showLegendKey val="0"/>
          <c:showVal val="0"/>
          <c:showCatName val="0"/>
          <c:showSerName val="0"/>
          <c:showPercent val="0"/>
          <c:showBubbleSize val="0"/>
        </c:dLbls>
        <c:axId val="2053112824"/>
        <c:axId val="2053115992"/>
      </c:radarChart>
      <c:catAx>
        <c:axId val="2053112824"/>
        <c:scaling>
          <c:orientation val="minMax"/>
        </c:scaling>
        <c:delete val="0"/>
        <c:axPos val="b"/>
        <c:numFmt formatCode="General" sourceLinked="1"/>
        <c:majorTickMark val="out"/>
        <c:minorTickMark val="none"/>
        <c:tickLblPos val="nextTo"/>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2053115992"/>
        <c:crosses val="autoZero"/>
        <c:auto val="0"/>
        <c:lblAlgn val="ctr"/>
        <c:lblOffset val="100"/>
        <c:noMultiLvlLbl val="0"/>
      </c:catAx>
      <c:valAx>
        <c:axId val="2053115992"/>
        <c:scaling>
          <c:orientation val="minMax"/>
          <c:max val="4"/>
        </c:scaling>
        <c:delete val="1"/>
        <c:axPos val="l"/>
        <c:majorGridlines>
          <c:spPr>
            <a:ln w="9525" cap="flat" cmpd="sng" algn="ctr">
              <a:solidFill>
                <a:schemeClr val="tx1">
                  <a:lumMod val="15000"/>
                  <a:lumOff val="85000"/>
                </a:schemeClr>
              </a:solidFill>
              <a:round/>
            </a:ln>
            <a:effectLst/>
          </c:spPr>
        </c:majorGridlines>
        <c:numFmt formatCode="_(* #,##0.00_);_(* \(#,##0.00\);_(* &quot;-&quot;??_);_(@_)" sourceLinked="1"/>
        <c:majorTickMark val="out"/>
        <c:minorTickMark val="none"/>
        <c:tickLblPos val="nextTo"/>
        <c:crossAx val="2053112824"/>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SA" sz="1400" b="0" i="0" u="none" strike="noStrike" baseline="0">
                <a:effectLst/>
              </a:rPr>
              <a:t>المنطقة 2 - العمليات والأنظمة والأدوات</a:t>
            </a:r>
            <a:endParaRPr lang="en-GB"/>
          </a:p>
        </c:rich>
      </c:tx>
      <c:overlay val="0"/>
      <c:spPr>
        <a:noFill/>
        <a:ln w="25400">
          <a:noFill/>
        </a:ln>
      </c:spPr>
    </c:title>
    <c:autoTitleDeleted val="0"/>
    <c:plotArea>
      <c:layout>
        <c:manualLayout>
          <c:layoutTarget val="inner"/>
          <c:xMode val="edge"/>
          <c:yMode val="edge"/>
          <c:x val="0.35211197684769296"/>
          <c:y val="0.21974054149870217"/>
          <c:w val="0.27296259093677061"/>
          <c:h val="0.63310571091258172"/>
        </c:manualLayout>
      </c:layout>
      <c:radarChart>
        <c:radarStyle val="marker"/>
        <c:varyColors val="0"/>
        <c:ser>
          <c:idx val="0"/>
          <c:order val="0"/>
          <c:marker>
            <c:symbol val="none"/>
          </c:marker>
          <c:cat>
            <c:strRef>
              <c:f>'العرض المرئي '!$B$25:$E$25</c:f>
              <c:strCache>
                <c:ptCount val="4"/>
                <c:pt idx="0">
                  <c:v>الأدوار والمسؤوليات</c:v>
                </c:pt>
                <c:pt idx="1">
                  <c:v>دمج الإستعداد للمساعدات النقدية والقسائم في الأنظمة</c:v>
                </c:pt>
                <c:pt idx="2">
                  <c:v>البنية التحتية والمعدات والتكنولوجيا</c:v>
                </c:pt>
                <c:pt idx="3">
                  <c:v>الأدوات والإرشادات التوجيهية المتعلقة بالإستعداد للمساعدات النقدية والقسائم</c:v>
                </c:pt>
              </c:strCache>
            </c:strRef>
          </c:cat>
          <c:val>
            <c:numRef>
              <c:f>'العرض المرئي '!$B$27:$E$27</c:f>
              <c:numCache>
                <c:formatCode>_(* #,##0.00_);_(* \(#,##0.00\);_(* "-"??_);_(@_)</c:formatCode>
                <c:ptCount val="4"/>
                <c:pt idx="0">
                  <c:v>0</c:v>
                </c:pt>
                <c:pt idx="1">
                  <c:v>0</c:v>
                </c:pt>
                <c:pt idx="2">
                  <c:v>0</c:v>
                </c:pt>
                <c:pt idx="3">
                  <c:v>0</c:v>
                </c:pt>
              </c:numCache>
            </c:numRef>
          </c:val>
          <c:extLst>
            <c:ext xmlns:c16="http://schemas.microsoft.com/office/drawing/2014/chart" uri="{C3380CC4-5D6E-409C-BE32-E72D297353CC}">
              <c16:uniqueId val="{00000000-F61F-425E-9509-3549A1CDFE92}"/>
            </c:ext>
          </c:extLst>
        </c:ser>
        <c:dLbls>
          <c:showLegendKey val="0"/>
          <c:showVal val="0"/>
          <c:showCatName val="0"/>
          <c:showSerName val="0"/>
          <c:showPercent val="0"/>
          <c:showBubbleSize val="0"/>
        </c:dLbls>
        <c:axId val="2124644200"/>
        <c:axId val="2124647368"/>
      </c:radarChart>
      <c:catAx>
        <c:axId val="2124644200"/>
        <c:scaling>
          <c:orientation val="minMax"/>
        </c:scaling>
        <c:delete val="0"/>
        <c:axPos val="b"/>
        <c:numFmt formatCode="General" sourceLinked="1"/>
        <c:majorTickMark val="out"/>
        <c:minorTickMark val="none"/>
        <c:tickLblPos val="nextTo"/>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4647368"/>
        <c:crosses val="autoZero"/>
        <c:auto val="0"/>
        <c:lblAlgn val="ctr"/>
        <c:lblOffset val="100"/>
        <c:noMultiLvlLbl val="0"/>
      </c:catAx>
      <c:valAx>
        <c:axId val="2124647368"/>
        <c:scaling>
          <c:orientation val="minMax"/>
          <c:max val="4"/>
        </c:scaling>
        <c:delete val="1"/>
        <c:axPos val="l"/>
        <c:majorGridlines>
          <c:spPr>
            <a:ln w="9525" cap="flat" cmpd="sng" algn="ctr">
              <a:solidFill>
                <a:schemeClr val="tx1">
                  <a:lumMod val="15000"/>
                  <a:lumOff val="85000"/>
                </a:schemeClr>
              </a:solidFill>
              <a:round/>
            </a:ln>
            <a:effectLst/>
          </c:spPr>
        </c:majorGridlines>
        <c:numFmt formatCode="_(* #,##0.00_);_(* \(#,##0.00\);_(* &quot;-&quot;??_);_(@_)" sourceLinked="1"/>
        <c:majorTickMark val="out"/>
        <c:minorTickMark val="none"/>
        <c:tickLblPos val="nextTo"/>
        <c:crossAx val="2124644200"/>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chart" Target="../charts/chart3.xml"/><Relationship Id="rId7"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5.png"/><Relationship Id="rId5" Type="http://schemas.openxmlformats.org/officeDocument/2006/relationships/chart" Target="../charts/chart5.xml"/><Relationship Id="rId10" Type="http://schemas.openxmlformats.org/officeDocument/2006/relationships/image" Target="../media/image4.png"/><Relationship Id="rId4" Type="http://schemas.openxmlformats.org/officeDocument/2006/relationships/chart" Target="../charts/chart4.xml"/><Relationship Id="rId9"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1117405</xdr:colOff>
      <xdr:row>2</xdr:row>
      <xdr:rowOff>189948</xdr:rowOff>
    </xdr:from>
    <xdr:to>
      <xdr:col>2</xdr:col>
      <xdr:colOff>6936</xdr:colOff>
      <xdr:row>3</xdr:row>
      <xdr:rowOff>401723</xdr:rowOff>
    </xdr:to>
    <xdr:pic>
      <xdr:nvPicPr>
        <xdr:cNvPr id="8" name="Picture 7">
          <a:extLst>
            <a:ext uri="{FF2B5EF4-FFF2-40B4-BE49-F238E27FC236}">
              <a16:creationId xmlns:a16="http://schemas.microsoft.com/office/drawing/2014/main" id="{BC9DCBBE-4376-4D15-BE23-39C892F664EB}"/>
            </a:ext>
          </a:extLst>
        </xdr:cNvPr>
        <xdr:cNvPicPr>
          <a:picLocks noChangeAspect="1"/>
        </xdr:cNvPicPr>
      </xdr:nvPicPr>
      <xdr:blipFill>
        <a:blip xmlns:r="http://schemas.openxmlformats.org/officeDocument/2006/relationships" r:embed="rId1"/>
        <a:stretch>
          <a:fillRect/>
        </a:stretch>
      </xdr:blipFill>
      <xdr:spPr>
        <a:xfrm>
          <a:off x="11998105339" y="639528"/>
          <a:ext cx="486556" cy="478475"/>
        </a:xfrm>
        <a:prstGeom prst="rect">
          <a:avLst/>
        </a:prstGeom>
      </xdr:spPr>
    </xdr:pic>
    <xdr:clientData/>
  </xdr:twoCellAnchor>
  <xdr:twoCellAnchor editAs="oneCell">
    <xdr:from>
      <xdr:col>1</xdr:col>
      <xdr:colOff>195386</xdr:colOff>
      <xdr:row>12</xdr:row>
      <xdr:rowOff>864888</xdr:rowOff>
    </xdr:from>
    <xdr:to>
      <xdr:col>1</xdr:col>
      <xdr:colOff>658493</xdr:colOff>
      <xdr:row>13</xdr:row>
      <xdr:rowOff>2321104</xdr:rowOff>
    </xdr:to>
    <xdr:pic>
      <xdr:nvPicPr>
        <xdr:cNvPr id="9" name="Picture 8">
          <a:extLst>
            <a:ext uri="{FF2B5EF4-FFF2-40B4-BE49-F238E27FC236}">
              <a16:creationId xmlns:a16="http://schemas.microsoft.com/office/drawing/2014/main" id="{33FA3DE4-5039-4CD2-8AFC-0530BD55FD88}"/>
            </a:ext>
          </a:extLst>
        </xdr:cNvPr>
        <xdr:cNvPicPr>
          <a:picLocks noChangeAspect="1"/>
        </xdr:cNvPicPr>
      </xdr:nvPicPr>
      <xdr:blipFill>
        <a:blip xmlns:r="http://schemas.openxmlformats.org/officeDocument/2006/relationships" r:embed="rId2"/>
        <a:stretch>
          <a:fillRect/>
        </a:stretch>
      </xdr:blipFill>
      <xdr:spPr>
        <a:xfrm>
          <a:off x="625916" y="15674358"/>
          <a:ext cx="463107" cy="452493"/>
        </a:xfrm>
        <a:prstGeom prst="rect">
          <a:avLst/>
        </a:prstGeom>
      </xdr:spPr>
    </xdr:pic>
    <xdr:clientData/>
  </xdr:twoCellAnchor>
  <xdr:twoCellAnchor editAs="oneCell">
    <xdr:from>
      <xdr:col>0</xdr:col>
      <xdr:colOff>293078</xdr:colOff>
      <xdr:row>17</xdr:row>
      <xdr:rowOff>48847</xdr:rowOff>
    </xdr:from>
    <xdr:to>
      <xdr:col>1</xdr:col>
      <xdr:colOff>1613</xdr:colOff>
      <xdr:row>18</xdr:row>
      <xdr:rowOff>173199</xdr:rowOff>
    </xdr:to>
    <xdr:pic>
      <xdr:nvPicPr>
        <xdr:cNvPr id="10" name="Picture 9">
          <a:extLst>
            <a:ext uri="{FF2B5EF4-FFF2-40B4-BE49-F238E27FC236}">
              <a16:creationId xmlns:a16="http://schemas.microsoft.com/office/drawing/2014/main" id="{E5D373AB-C930-475A-9872-9FDF681667C9}"/>
            </a:ext>
          </a:extLst>
        </xdr:cNvPr>
        <xdr:cNvPicPr>
          <a:picLocks noChangeAspect="1"/>
        </xdr:cNvPicPr>
      </xdr:nvPicPr>
      <xdr:blipFill>
        <a:blip xmlns:r="http://schemas.openxmlformats.org/officeDocument/2006/relationships" r:embed="rId2"/>
        <a:stretch>
          <a:fillRect/>
        </a:stretch>
      </xdr:blipFill>
      <xdr:spPr>
        <a:xfrm>
          <a:off x="289268" y="21910627"/>
          <a:ext cx="424815" cy="391053"/>
        </a:xfrm>
        <a:prstGeom prst="rect">
          <a:avLst/>
        </a:prstGeom>
      </xdr:spPr>
    </xdr:pic>
    <xdr:clientData/>
  </xdr:twoCellAnchor>
  <xdr:twoCellAnchor editAs="oneCell">
    <xdr:from>
      <xdr:col>1</xdr:col>
      <xdr:colOff>835548</xdr:colOff>
      <xdr:row>33</xdr:row>
      <xdr:rowOff>1835621</xdr:rowOff>
    </xdr:from>
    <xdr:to>
      <xdr:col>1</xdr:col>
      <xdr:colOff>1152274</xdr:colOff>
      <xdr:row>33</xdr:row>
      <xdr:rowOff>2415098</xdr:rowOff>
    </xdr:to>
    <xdr:pic>
      <xdr:nvPicPr>
        <xdr:cNvPr id="11" name="Picture 11">
          <a:extLst>
            <a:ext uri="{FF2B5EF4-FFF2-40B4-BE49-F238E27FC236}">
              <a16:creationId xmlns:a16="http://schemas.microsoft.com/office/drawing/2014/main" id="{F2EB628F-C26C-454A-A072-EF86B417A2A8}"/>
            </a:ext>
          </a:extLst>
        </xdr:cNvPr>
        <xdr:cNvPicPr>
          <a:picLocks noChangeAspect="1"/>
        </xdr:cNvPicPr>
      </xdr:nvPicPr>
      <xdr:blipFill>
        <a:blip xmlns:r="http://schemas.openxmlformats.org/officeDocument/2006/relationships" r:embed="rId3"/>
        <a:stretch>
          <a:fillRect/>
        </a:stretch>
      </xdr:blipFill>
      <xdr:spPr>
        <a:xfrm>
          <a:off x="11998557026" y="42328301"/>
          <a:ext cx="316726" cy="493116"/>
        </a:xfrm>
        <a:prstGeom prst="rect">
          <a:avLst/>
        </a:prstGeom>
      </xdr:spPr>
    </xdr:pic>
    <xdr:clientData/>
  </xdr:twoCellAnchor>
  <xdr:twoCellAnchor editAs="oneCell">
    <xdr:from>
      <xdr:col>0</xdr:col>
      <xdr:colOff>0</xdr:colOff>
      <xdr:row>53</xdr:row>
      <xdr:rowOff>1674726</xdr:rowOff>
    </xdr:from>
    <xdr:to>
      <xdr:col>0</xdr:col>
      <xdr:colOff>388372</xdr:colOff>
      <xdr:row>53</xdr:row>
      <xdr:rowOff>2257392</xdr:rowOff>
    </xdr:to>
    <xdr:pic>
      <xdr:nvPicPr>
        <xdr:cNvPr id="12" name="Picture 12">
          <a:extLst>
            <a:ext uri="{FF2B5EF4-FFF2-40B4-BE49-F238E27FC236}">
              <a16:creationId xmlns:a16="http://schemas.microsoft.com/office/drawing/2014/main" id="{46D58804-EA22-4C7C-B63A-F7BAA5FAC069}"/>
            </a:ext>
          </a:extLst>
        </xdr:cNvPr>
        <xdr:cNvPicPr>
          <a:picLocks noChangeAspect="1"/>
        </xdr:cNvPicPr>
      </xdr:nvPicPr>
      <xdr:blipFill>
        <a:blip xmlns:r="http://schemas.openxmlformats.org/officeDocument/2006/relationships" r:embed="rId4"/>
        <a:srcRect/>
        <a:stretch/>
      </xdr:blipFill>
      <xdr:spPr>
        <a:xfrm>
          <a:off x="0" y="64463526"/>
          <a:ext cx="716032" cy="570602"/>
        </a:xfrm>
        <a:prstGeom prst="rect">
          <a:avLst/>
        </a:prstGeom>
      </xdr:spPr>
    </xdr:pic>
    <xdr:clientData/>
  </xdr:twoCellAnchor>
  <xdr:twoCellAnchor editAs="oneCell">
    <xdr:from>
      <xdr:col>1</xdr:col>
      <xdr:colOff>251209</xdr:colOff>
      <xdr:row>72</xdr:row>
      <xdr:rowOff>1933950</xdr:rowOff>
    </xdr:from>
    <xdr:to>
      <xdr:col>2</xdr:col>
      <xdr:colOff>441207</xdr:colOff>
      <xdr:row>72</xdr:row>
      <xdr:rowOff>2408535</xdr:rowOff>
    </xdr:to>
    <xdr:pic>
      <xdr:nvPicPr>
        <xdr:cNvPr id="13" name="Picture 13">
          <a:extLst>
            <a:ext uri="{FF2B5EF4-FFF2-40B4-BE49-F238E27FC236}">
              <a16:creationId xmlns:a16="http://schemas.microsoft.com/office/drawing/2014/main" id="{042F92F9-DD7E-4F09-9B77-AFDAF4D0F802}"/>
            </a:ext>
          </a:extLst>
        </xdr:cNvPr>
        <xdr:cNvPicPr>
          <a:picLocks noChangeAspect="1"/>
        </xdr:cNvPicPr>
      </xdr:nvPicPr>
      <xdr:blipFill>
        <a:blip xmlns:r="http://schemas.openxmlformats.org/officeDocument/2006/relationships" r:embed="rId5"/>
        <a:srcRect/>
        <a:stretch/>
      </xdr:blipFill>
      <xdr:spPr>
        <a:xfrm>
          <a:off x="676024" y="87485595"/>
          <a:ext cx="502418" cy="4758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42863</xdr:colOff>
      <xdr:row>7</xdr:row>
      <xdr:rowOff>83344</xdr:rowOff>
    </xdr:from>
    <xdr:to>
      <xdr:col>3</xdr:col>
      <xdr:colOff>1280160</xdr:colOff>
      <xdr:row>22</xdr:row>
      <xdr:rowOff>68580</xdr:rowOff>
    </xdr:to>
    <xdr:graphicFrame macro="">
      <xdr:nvGraphicFramePr>
        <xdr:cNvPr id="2" name="Chart 6">
          <a:extLst>
            <a:ext uri="{FF2B5EF4-FFF2-40B4-BE49-F238E27FC236}">
              <a16:creationId xmlns:a16="http://schemas.microsoft.com/office/drawing/2014/main" id="{FBCC1DBF-008B-4511-AC14-281FC07E10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absoluteAnchor>
    <xdr:pos x="180392" y="11675796"/>
    <xdr:ext cx="5874046" cy="2952879"/>
    <xdr:graphicFrame macro="">
      <xdr:nvGraphicFramePr>
        <xdr:cNvPr id="3" name="Chart 6">
          <a:extLst>
            <a:ext uri="{FF2B5EF4-FFF2-40B4-BE49-F238E27FC236}">
              <a16:creationId xmlns:a16="http://schemas.microsoft.com/office/drawing/2014/main" id="{01847505-A8B9-4427-9486-15097E4C1C00}"/>
            </a:ext>
            <a:ext uri="{147F2762-F138-4A5C-976F-8EAC2B608ADB}">
              <a16:predDERef xmlns:a16="http://schemas.microsoft.com/office/drawing/2014/main" pred="{C9A139F9-3ED2-4642-8C9C-544A3FF8EA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twoCellAnchor>
    <xdr:from>
      <xdr:col>0</xdr:col>
      <xdr:colOff>2</xdr:colOff>
      <xdr:row>114</xdr:row>
      <xdr:rowOff>183697</xdr:rowOff>
    </xdr:from>
    <xdr:to>
      <xdr:col>4</xdr:col>
      <xdr:colOff>993320</xdr:colOff>
      <xdr:row>130</xdr:row>
      <xdr:rowOff>17010</xdr:rowOff>
    </xdr:to>
    <xdr:graphicFrame macro="">
      <xdr:nvGraphicFramePr>
        <xdr:cNvPr id="4" name="Chart 6">
          <a:extLst>
            <a:ext uri="{FF2B5EF4-FFF2-40B4-BE49-F238E27FC236}">
              <a16:creationId xmlns:a16="http://schemas.microsoft.com/office/drawing/2014/main" id="{8DFF4EBC-69E0-4292-94B5-8603A5C45AF3}"/>
            </a:ext>
            <a:ext uri="{147F2762-F138-4A5C-976F-8EAC2B608ADB}">
              <a16:predDERef xmlns:a16="http://schemas.microsoft.com/office/drawing/2014/main" pred="{59E6F70A-2DE0-4157-A941-419F1B871B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72</xdr:row>
      <xdr:rowOff>30480</xdr:rowOff>
    </xdr:from>
    <xdr:to>
      <xdr:col>4</xdr:col>
      <xdr:colOff>467402</xdr:colOff>
      <xdr:row>87</xdr:row>
      <xdr:rowOff>64582</xdr:rowOff>
    </xdr:to>
    <xdr:graphicFrame macro="">
      <xdr:nvGraphicFramePr>
        <xdr:cNvPr id="5" name="Chart 6">
          <a:extLst>
            <a:ext uri="{FF2B5EF4-FFF2-40B4-BE49-F238E27FC236}">
              <a16:creationId xmlns:a16="http://schemas.microsoft.com/office/drawing/2014/main" id="{6F472AC3-484B-40E2-B4F0-8E8A387FF697}"/>
            </a:ext>
            <a:ext uri="{147F2762-F138-4A5C-976F-8EAC2B608ADB}">
              <a16:predDERef xmlns:a16="http://schemas.microsoft.com/office/drawing/2014/main" pred="{8752315E-1758-4C4D-8A6C-9E94EF955A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94</xdr:row>
      <xdr:rowOff>175260</xdr:rowOff>
    </xdr:from>
    <xdr:to>
      <xdr:col>4</xdr:col>
      <xdr:colOff>517071</xdr:colOff>
      <xdr:row>109</xdr:row>
      <xdr:rowOff>31568</xdr:rowOff>
    </xdr:to>
    <xdr:graphicFrame macro="">
      <xdr:nvGraphicFramePr>
        <xdr:cNvPr id="6" name="Chart 6">
          <a:extLst>
            <a:ext uri="{FF2B5EF4-FFF2-40B4-BE49-F238E27FC236}">
              <a16:creationId xmlns:a16="http://schemas.microsoft.com/office/drawing/2014/main" id="{E3C556DA-F0A0-41CC-9829-E3C3B925BBA4}"/>
            </a:ext>
            <a:ext uri="{147F2762-F138-4A5C-976F-8EAC2B608ADB}">
              <a16:predDERef xmlns:a16="http://schemas.microsoft.com/office/drawing/2014/main" pred="{3FAE24B1-3F81-4D2D-A48F-3024E3ACB9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30</xdr:row>
      <xdr:rowOff>0</xdr:rowOff>
    </xdr:from>
    <xdr:to>
      <xdr:col>4</xdr:col>
      <xdr:colOff>1147763</xdr:colOff>
      <xdr:row>43</xdr:row>
      <xdr:rowOff>64631</xdr:rowOff>
    </xdr:to>
    <xdr:graphicFrame macro="">
      <xdr:nvGraphicFramePr>
        <xdr:cNvPr id="7" name="Chart 6">
          <a:extLst>
            <a:ext uri="{FF2B5EF4-FFF2-40B4-BE49-F238E27FC236}">
              <a16:creationId xmlns:a16="http://schemas.microsoft.com/office/drawing/2014/main" id="{AEE53D52-D6B8-4ECB-8D4B-5587CEA4AC61}"/>
            </a:ext>
            <a:ext uri="{147F2762-F138-4A5C-976F-8EAC2B608ADB}">
              <a16:predDERef xmlns:a16="http://schemas.microsoft.com/office/drawing/2014/main" pred="{CF7FC216-D0D9-404E-B55F-7AB6FF90FE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oneCellAnchor>
    <xdr:from>
      <xdr:col>0</xdr:col>
      <xdr:colOff>121921</xdr:colOff>
      <xdr:row>2</xdr:row>
      <xdr:rowOff>20320</xdr:rowOff>
    </xdr:from>
    <xdr:ext cx="251400" cy="247956"/>
    <xdr:pic>
      <xdr:nvPicPr>
        <xdr:cNvPr id="8" name="Picture 8">
          <a:extLst>
            <a:ext uri="{FF2B5EF4-FFF2-40B4-BE49-F238E27FC236}">
              <a16:creationId xmlns:a16="http://schemas.microsoft.com/office/drawing/2014/main" id="{B91281CB-3F9C-4B5A-A219-1315A09315F1}"/>
            </a:ext>
          </a:extLst>
        </xdr:cNvPr>
        <xdr:cNvPicPr>
          <a:picLocks noChangeAspect="1"/>
        </xdr:cNvPicPr>
      </xdr:nvPicPr>
      <xdr:blipFill>
        <a:blip xmlns:r="http://schemas.openxmlformats.org/officeDocument/2006/relationships" r:embed="rId7"/>
        <a:stretch>
          <a:fillRect/>
        </a:stretch>
      </xdr:blipFill>
      <xdr:spPr>
        <a:xfrm>
          <a:off x="121921" y="401320"/>
          <a:ext cx="251400" cy="247956"/>
        </a:xfrm>
        <a:prstGeom prst="rect">
          <a:avLst/>
        </a:prstGeom>
      </xdr:spPr>
    </xdr:pic>
    <xdr:clientData/>
  </xdr:oneCellAnchor>
  <xdr:oneCellAnchor>
    <xdr:from>
      <xdr:col>0</xdr:col>
      <xdr:colOff>152400</xdr:colOff>
      <xdr:row>22</xdr:row>
      <xdr:rowOff>201761</xdr:rowOff>
    </xdr:from>
    <xdr:ext cx="304800" cy="289743"/>
    <xdr:pic>
      <xdr:nvPicPr>
        <xdr:cNvPr id="9" name="Picture 11">
          <a:extLst>
            <a:ext uri="{FF2B5EF4-FFF2-40B4-BE49-F238E27FC236}">
              <a16:creationId xmlns:a16="http://schemas.microsoft.com/office/drawing/2014/main" id="{3BC6D871-DEE3-4BBA-A371-AC3AC3441AAB}"/>
            </a:ext>
          </a:extLst>
        </xdr:cNvPr>
        <xdr:cNvPicPr>
          <a:picLocks noChangeAspect="1"/>
        </xdr:cNvPicPr>
      </xdr:nvPicPr>
      <xdr:blipFill>
        <a:blip xmlns:r="http://schemas.openxmlformats.org/officeDocument/2006/relationships" r:embed="rId8"/>
        <a:stretch>
          <a:fillRect/>
        </a:stretch>
      </xdr:blipFill>
      <xdr:spPr>
        <a:xfrm>
          <a:off x="152400" y="4385141"/>
          <a:ext cx="304800" cy="289743"/>
        </a:xfrm>
        <a:prstGeom prst="rect">
          <a:avLst/>
        </a:prstGeom>
      </xdr:spPr>
    </xdr:pic>
    <xdr:clientData/>
  </xdr:oneCellAnchor>
  <xdr:oneCellAnchor>
    <xdr:from>
      <xdr:col>1</xdr:col>
      <xdr:colOff>111760</xdr:colOff>
      <xdr:row>110</xdr:row>
      <xdr:rowOff>203002</xdr:rowOff>
    </xdr:from>
    <xdr:ext cx="426720" cy="420874"/>
    <xdr:pic>
      <xdr:nvPicPr>
        <xdr:cNvPr id="10" name="Picture 12">
          <a:extLst>
            <a:ext uri="{FF2B5EF4-FFF2-40B4-BE49-F238E27FC236}">
              <a16:creationId xmlns:a16="http://schemas.microsoft.com/office/drawing/2014/main" id="{E5ABD08F-73D5-4864-8119-FD2437A3CBB5}"/>
            </a:ext>
          </a:extLst>
        </xdr:cNvPr>
        <xdr:cNvPicPr>
          <a:picLocks noChangeAspect="1"/>
        </xdr:cNvPicPr>
      </xdr:nvPicPr>
      <xdr:blipFill>
        <a:blip xmlns:r="http://schemas.openxmlformats.org/officeDocument/2006/relationships" r:embed="rId7"/>
        <a:stretch>
          <a:fillRect/>
        </a:stretch>
      </xdr:blipFill>
      <xdr:spPr>
        <a:xfrm>
          <a:off x="858520" y="21142762"/>
          <a:ext cx="426720" cy="420874"/>
        </a:xfrm>
        <a:prstGeom prst="rect">
          <a:avLst/>
        </a:prstGeom>
      </xdr:spPr>
    </xdr:pic>
    <xdr:clientData/>
  </xdr:oneCellAnchor>
  <xdr:oneCellAnchor>
    <xdr:from>
      <xdr:col>2</xdr:col>
      <xdr:colOff>71119</xdr:colOff>
      <xdr:row>110</xdr:row>
      <xdr:rowOff>213361</xdr:rowOff>
    </xdr:from>
    <xdr:ext cx="426722" cy="429112"/>
    <xdr:pic>
      <xdr:nvPicPr>
        <xdr:cNvPr id="11" name="Picture 13">
          <a:extLst>
            <a:ext uri="{FF2B5EF4-FFF2-40B4-BE49-F238E27FC236}">
              <a16:creationId xmlns:a16="http://schemas.microsoft.com/office/drawing/2014/main" id="{2CCF7336-D85E-49C9-A76A-627A1D650C37}"/>
            </a:ext>
          </a:extLst>
        </xdr:cNvPr>
        <xdr:cNvPicPr>
          <a:picLocks noChangeAspect="1"/>
        </xdr:cNvPicPr>
      </xdr:nvPicPr>
      <xdr:blipFill>
        <a:blip xmlns:r="http://schemas.openxmlformats.org/officeDocument/2006/relationships" r:embed="rId8"/>
        <a:stretch>
          <a:fillRect/>
        </a:stretch>
      </xdr:blipFill>
      <xdr:spPr>
        <a:xfrm>
          <a:off x="1564639" y="21145501"/>
          <a:ext cx="426722" cy="429112"/>
        </a:xfrm>
        <a:prstGeom prst="rect">
          <a:avLst/>
        </a:prstGeom>
      </xdr:spPr>
    </xdr:pic>
    <xdr:clientData/>
  </xdr:oneCellAnchor>
  <xdr:oneCellAnchor>
    <xdr:from>
      <xdr:col>3</xdr:col>
      <xdr:colOff>94363</xdr:colOff>
      <xdr:row>110</xdr:row>
      <xdr:rowOff>203002</xdr:rowOff>
    </xdr:from>
    <xdr:ext cx="420874" cy="420874"/>
    <xdr:pic>
      <xdr:nvPicPr>
        <xdr:cNvPr id="12" name="Picture 14">
          <a:extLst>
            <a:ext uri="{FF2B5EF4-FFF2-40B4-BE49-F238E27FC236}">
              <a16:creationId xmlns:a16="http://schemas.microsoft.com/office/drawing/2014/main" id="{EE6F5FF0-A685-4287-A29D-B6DE4D1A59DB}"/>
            </a:ext>
          </a:extLst>
        </xdr:cNvPr>
        <xdr:cNvPicPr>
          <a:picLocks noChangeAspect="1"/>
        </xdr:cNvPicPr>
      </xdr:nvPicPr>
      <xdr:blipFill>
        <a:blip xmlns:r="http://schemas.openxmlformats.org/officeDocument/2006/relationships" r:embed="rId9"/>
        <a:srcRect/>
        <a:stretch/>
      </xdr:blipFill>
      <xdr:spPr>
        <a:xfrm>
          <a:off x="2334643" y="21142762"/>
          <a:ext cx="420874" cy="420874"/>
        </a:xfrm>
        <a:prstGeom prst="rect">
          <a:avLst/>
        </a:prstGeom>
      </xdr:spPr>
    </xdr:pic>
    <xdr:clientData/>
  </xdr:oneCellAnchor>
  <xdr:oneCellAnchor>
    <xdr:from>
      <xdr:col>4</xdr:col>
      <xdr:colOff>111760</xdr:colOff>
      <xdr:row>110</xdr:row>
      <xdr:rowOff>203354</xdr:rowOff>
    </xdr:from>
    <xdr:ext cx="420874" cy="420169"/>
    <xdr:pic>
      <xdr:nvPicPr>
        <xdr:cNvPr id="13" name="Picture 15">
          <a:extLst>
            <a:ext uri="{FF2B5EF4-FFF2-40B4-BE49-F238E27FC236}">
              <a16:creationId xmlns:a16="http://schemas.microsoft.com/office/drawing/2014/main" id="{BA62F73C-4534-4A97-B61C-4C209927B7F0}"/>
            </a:ext>
          </a:extLst>
        </xdr:cNvPr>
        <xdr:cNvPicPr>
          <a:picLocks noChangeAspect="1"/>
        </xdr:cNvPicPr>
      </xdr:nvPicPr>
      <xdr:blipFill>
        <a:blip xmlns:r="http://schemas.openxmlformats.org/officeDocument/2006/relationships" r:embed="rId10"/>
        <a:srcRect/>
        <a:stretch/>
      </xdr:blipFill>
      <xdr:spPr>
        <a:xfrm>
          <a:off x="3098800" y="21143114"/>
          <a:ext cx="420874" cy="420169"/>
        </a:xfrm>
        <a:prstGeom prst="rect">
          <a:avLst/>
        </a:prstGeom>
      </xdr:spPr>
    </xdr:pic>
    <xdr:clientData/>
  </xdr:oneCellAnchor>
  <xdr:oneCellAnchor>
    <xdr:from>
      <xdr:col>5</xdr:col>
      <xdr:colOff>61312</xdr:colOff>
      <xdr:row>110</xdr:row>
      <xdr:rowOff>203354</xdr:rowOff>
    </xdr:from>
    <xdr:ext cx="420169" cy="420169"/>
    <xdr:pic>
      <xdr:nvPicPr>
        <xdr:cNvPr id="14" name="Picture 16">
          <a:extLst>
            <a:ext uri="{FF2B5EF4-FFF2-40B4-BE49-F238E27FC236}">
              <a16:creationId xmlns:a16="http://schemas.microsoft.com/office/drawing/2014/main" id="{85729192-BFD1-4DB4-ACF9-252A4FB4FA63}"/>
            </a:ext>
          </a:extLst>
        </xdr:cNvPr>
        <xdr:cNvPicPr>
          <a:picLocks noChangeAspect="1"/>
        </xdr:cNvPicPr>
      </xdr:nvPicPr>
      <xdr:blipFill>
        <a:blip xmlns:r="http://schemas.openxmlformats.org/officeDocument/2006/relationships" r:embed="rId11"/>
        <a:srcRect/>
        <a:stretch/>
      </xdr:blipFill>
      <xdr:spPr>
        <a:xfrm>
          <a:off x="3795112" y="21143114"/>
          <a:ext cx="420169" cy="420169"/>
        </a:xfrm>
        <a:prstGeom prst="rect">
          <a:avLst/>
        </a:prstGeom>
      </xdr:spPr>
    </xdr:pic>
    <xdr:clientData/>
  </xdr:oneCellAnchor>
  <xdr:oneCellAnchor>
    <xdr:from>
      <xdr:col>0</xdr:col>
      <xdr:colOff>122273</xdr:colOff>
      <xdr:row>88</xdr:row>
      <xdr:rowOff>183035</xdr:rowOff>
    </xdr:from>
    <xdr:ext cx="335126" cy="310742"/>
    <xdr:pic>
      <xdr:nvPicPr>
        <xdr:cNvPr id="15" name="Picture 17">
          <a:extLst>
            <a:ext uri="{FF2B5EF4-FFF2-40B4-BE49-F238E27FC236}">
              <a16:creationId xmlns:a16="http://schemas.microsoft.com/office/drawing/2014/main" id="{998B7586-C6C1-4DB4-8A7A-7A07D8246DF2}"/>
            </a:ext>
          </a:extLst>
        </xdr:cNvPr>
        <xdr:cNvPicPr>
          <a:picLocks noChangeAspect="1"/>
        </xdr:cNvPicPr>
      </xdr:nvPicPr>
      <xdr:blipFill>
        <a:blip xmlns:r="http://schemas.openxmlformats.org/officeDocument/2006/relationships" r:embed="rId11"/>
        <a:srcRect/>
        <a:stretch/>
      </xdr:blipFill>
      <xdr:spPr>
        <a:xfrm>
          <a:off x="122273" y="16947035"/>
          <a:ext cx="335126" cy="310742"/>
        </a:xfrm>
        <a:prstGeom prst="rect">
          <a:avLst/>
        </a:prstGeom>
      </xdr:spPr>
    </xdr:pic>
    <xdr:clientData/>
  </xdr:oneCellAnchor>
  <xdr:oneCellAnchor>
    <xdr:from>
      <xdr:col>0</xdr:col>
      <xdr:colOff>101600</xdr:colOff>
      <xdr:row>65</xdr:row>
      <xdr:rowOff>162561</xdr:rowOff>
    </xdr:from>
    <xdr:ext cx="375920" cy="350906"/>
    <xdr:pic>
      <xdr:nvPicPr>
        <xdr:cNvPr id="16" name="Picture 18">
          <a:extLst>
            <a:ext uri="{FF2B5EF4-FFF2-40B4-BE49-F238E27FC236}">
              <a16:creationId xmlns:a16="http://schemas.microsoft.com/office/drawing/2014/main" id="{DEACB48C-0877-4A18-841E-85E19A48FCD0}"/>
            </a:ext>
          </a:extLst>
        </xdr:cNvPr>
        <xdr:cNvPicPr>
          <a:picLocks noChangeAspect="1"/>
        </xdr:cNvPicPr>
      </xdr:nvPicPr>
      <xdr:blipFill>
        <a:blip xmlns:r="http://schemas.openxmlformats.org/officeDocument/2006/relationships" r:embed="rId10"/>
        <a:srcRect/>
        <a:stretch/>
      </xdr:blipFill>
      <xdr:spPr>
        <a:xfrm>
          <a:off x="101600" y="12545061"/>
          <a:ext cx="375920" cy="350906"/>
        </a:xfrm>
        <a:prstGeom prst="rect">
          <a:avLst/>
        </a:prstGeom>
      </xdr:spPr>
    </xdr:pic>
    <xdr:clientData/>
  </xdr:oneCellAnchor>
  <xdr:oneCellAnchor>
    <xdr:from>
      <xdr:col>0</xdr:col>
      <xdr:colOff>145163</xdr:colOff>
      <xdr:row>43</xdr:row>
      <xdr:rowOff>182682</xdr:rowOff>
    </xdr:from>
    <xdr:ext cx="345638" cy="321254"/>
    <xdr:pic>
      <xdr:nvPicPr>
        <xdr:cNvPr id="17" name="Picture 20">
          <a:extLst>
            <a:ext uri="{FF2B5EF4-FFF2-40B4-BE49-F238E27FC236}">
              <a16:creationId xmlns:a16="http://schemas.microsoft.com/office/drawing/2014/main" id="{A6B7EABB-260D-440B-85A1-F5BFB4CB2380}"/>
            </a:ext>
          </a:extLst>
        </xdr:cNvPr>
        <xdr:cNvPicPr>
          <a:picLocks noChangeAspect="1"/>
        </xdr:cNvPicPr>
      </xdr:nvPicPr>
      <xdr:blipFill>
        <a:blip xmlns:r="http://schemas.openxmlformats.org/officeDocument/2006/relationships" r:embed="rId9"/>
        <a:srcRect/>
        <a:stretch/>
      </xdr:blipFill>
      <xdr:spPr>
        <a:xfrm>
          <a:off x="145163" y="8374182"/>
          <a:ext cx="345638" cy="321254"/>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2</xdr:col>
      <xdr:colOff>2064665</xdr:colOff>
      <xdr:row>2</xdr:row>
      <xdr:rowOff>38501</xdr:rowOff>
    </xdr:from>
    <xdr:ext cx="530896" cy="475712"/>
    <xdr:pic>
      <xdr:nvPicPr>
        <xdr:cNvPr id="2" name="Picture 7">
          <a:extLst>
            <a:ext uri="{FF2B5EF4-FFF2-40B4-BE49-F238E27FC236}">
              <a16:creationId xmlns:a16="http://schemas.microsoft.com/office/drawing/2014/main" id="{59A60380-95E2-4BC9-9CA3-72A075391CCD}"/>
            </a:ext>
          </a:extLst>
        </xdr:cNvPr>
        <xdr:cNvPicPr>
          <a:picLocks noChangeAspect="1"/>
        </xdr:cNvPicPr>
      </xdr:nvPicPr>
      <xdr:blipFill>
        <a:blip xmlns:r="http://schemas.openxmlformats.org/officeDocument/2006/relationships" r:embed="rId1"/>
        <a:stretch>
          <a:fillRect/>
        </a:stretch>
      </xdr:blipFill>
      <xdr:spPr>
        <a:xfrm>
          <a:off x="15631429876" y="467126"/>
          <a:ext cx="530896" cy="475712"/>
        </a:xfrm>
        <a:prstGeom prst="rect">
          <a:avLst/>
        </a:prstGeom>
      </xdr:spPr>
    </xdr:pic>
    <xdr:clientData/>
  </xdr:oneCellAnchor>
  <xdr:oneCellAnchor>
    <xdr:from>
      <xdr:col>1</xdr:col>
      <xdr:colOff>195386</xdr:colOff>
      <xdr:row>13</xdr:row>
      <xdr:rowOff>864888</xdr:rowOff>
    </xdr:from>
    <xdr:ext cx="461202" cy="450588"/>
    <xdr:pic>
      <xdr:nvPicPr>
        <xdr:cNvPr id="3" name="Picture 8">
          <a:extLst>
            <a:ext uri="{FF2B5EF4-FFF2-40B4-BE49-F238E27FC236}">
              <a16:creationId xmlns:a16="http://schemas.microsoft.com/office/drawing/2014/main" id="{90AE1CC4-5292-4BB2-B08B-E925B99A7C9D}"/>
            </a:ext>
          </a:extLst>
        </xdr:cNvPr>
        <xdr:cNvPicPr>
          <a:picLocks noChangeAspect="1"/>
        </xdr:cNvPicPr>
      </xdr:nvPicPr>
      <xdr:blipFill>
        <a:blip xmlns:r="http://schemas.openxmlformats.org/officeDocument/2006/relationships" r:embed="rId2"/>
        <a:stretch>
          <a:fillRect/>
        </a:stretch>
      </xdr:blipFill>
      <xdr:spPr>
        <a:xfrm>
          <a:off x="1109786" y="2663208"/>
          <a:ext cx="461202" cy="450588"/>
        </a:xfrm>
        <a:prstGeom prst="rect">
          <a:avLst/>
        </a:prstGeom>
      </xdr:spPr>
    </xdr:pic>
    <xdr:clientData/>
  </xdr:oneCellAnchor>
  <xdr:oneCellAnchor>
    <xdr:from>
      <xdr:col>2</xdr:col>
      <xdr:colOff>2174265</xdr:colOff>
      <xdr:row>20</xdr:row>
      <xdr:rowOff>48847</xdr:rowOff>
    </xdr:from>
    <xdr:ext cx="427055" cy="392958"/>
    <xdr:pic>
      <xdr:nvPicPr>
        <xdr:cNvPr id="4" name="Picture 9">
          <a:extLst>
            <a:ext uri="{FF2B5EF4-FFF2-40B4-BE49-F238E27FC236}">
              <a16:creationId xmlns:a16="http://schemas.microsoft.com/office/drawing/2014/main" id="{2CCA4C04-2FD6-4109-8D34-409569A7A143}"/>
            </a:ext>
          </a:extLst>
        </xdr:cNvPr>
        <xdr:cNvPicPr>
          <a:picLocks noChangeAspect="1"/>
        </xdr:cNvPicPr>
      </xdr:nvPicPr>
      <xdr:blipFill>
        <a:blip xmlns:r="http://schemas.openxmlformats.org/officeDocument/2006/relationships" r:embed="rId2"/>
        <a:stretch>
          <a:fillRect/>
        </a:stretch>
      </xdr:blipFill>
      <xdr:spPr>
        <a:xfrm>
          <a:off x="15631424117" y="18277316"/>
          <a:ext cx="427055" cy="392958"/>
        </a:xfrm>
        <a:prstGeom prst="rect">
          <a:avLst/>
        </a:prstGeom>
      </xdr:spPr>
    </xdr:pic>
    <xdr:clientData/>
  </xdr:oneCellAnchor>
  <xdr:oneCellAnchor>
    <xdr:from>
      <xdr:col>2</xdr:col>
      <xdr:colOff>1909492</xdr:colOff>
      <xdr:row>37</xdr:row>
      <xdr:rowOff>1940396</xdr:rowOff>
    </xdr:from>
    <xdr:ext cx="566616" cy="499940"/>
    <xdr:pic>
      <xdr:nvPicPr>
        <xdr:cNvPr id="5" name="Picture 11">
          <a:extLst>
            <a:ext uri="{FF2B5EF4-FFF2-40B4-BE49-F238E27FC236}">
              <a16:creationId xmlns:a16="http://schemas.microsoft.com/office/drawing/2014/main" id="{E8AA3E3A-DC17-419D-B134-AF8671BA93EF}"/>
            </a:ext>
          </a:extLst>
        </xdr:cNvPr>
        <xdr:cNvPicPr>
          <a:picLocks noChangeAspect="1"/>
        </xdr:cNvPicPr>
      </xdr:nvPicPr>
      <xdr:blipFill>
        <a:blip xmlns:r="http://schemas.openxmlformats.org/officeDocument/2006/relationships" r:embed="rId3"/>
        <a:stretch>
          <a:fillRect/>
        </a:stretch>
      </xdr:blipFill>
      <xdr:spPr>
        <a:xfrm>
          <a:off x="15631549329" y="39397459"/>
          <a:ext cx="566616" cy="499940"/>
        </a:xfrm>
        <a:prstGeom prst="rect">
          <a:avLst/>
        </a:prstGeom>
      </xdr:spPr>
    </xdr:pic>
    <xdr:clientData/>
  </xdr:oneCellAnchor>
  <xdr:oneCellAnchor>
    <xdr:from>
      <xdr:col>2</xdr:col>
      <xdr:colOff>1893093</xdr:colOff>
      <xdr:row>57</xdr:row>
      <xdr:rowOff>1419932</xdr:rowOff>
    </xdr:from>
    <xdr:ext cx="714462" cy="570309"/>
    <xdr:pic>
      <xdr:nvPicPr>
        <xdr:cNvPr id="6" name="Picture 12">
          <a:extLst>
            <a:ext uri="{FF2B5EF4-FFF2-40B4-BE49-F238E27FC236}">
              <a16:creationId xmlns:a16="http://schemas.microsoft.com/office/drawing/2014/main" id="{C9FBE87E-BCAE-4496-B502-16E8A0B868A2}"/>
            </a:ext>
          </a:extLst>
        </xdr:cNvPr>
        <xdr:cNvPicPr>
          <a:picLocks noChangeAspect="1"/>
        </xdr:cNvPicPr>
      </xdr:nvPicPr>
      <xdr:blipFill>
        <a:blip xmlns:r="http://schemas.openxmlformats.org/officeDocument/2006/relationships" r:embed="rId4"/>
        <a:srcRect/>
        <a:stretch/>
      </xdr:blipFill>
      <xdr:spPr>
        <a:xfrm>
          <a:off x="15631417882" y="61058338"/>
          <a:ext cx="714462" cy="570309"/>
        </a:xfrm>
        <a:prstGeom prst="rect">
          <a:avLst/>
        </a:prstGeom>
      </xdr:spPr>
    </xdr:pic>
    <xdr:clientData/>
  </xdr:oneCellAnchor>
  <xdr:oneCellAnchor>
    <xdr:from>
      <xdr:col>2</xdr:col>
      <xdr:colOff>1953802</xdr:colOff>
      <xdr:row>77</xdr:row>
      <xdr:rowOff>36094</xdr:rowOff>
    </xdr:from>
    <xdr:ext cx="502418" cy="474348"/>
    <xdr:pic>
      <xdr:nvPicPr>
        <xdr:cNvPr id="7" name="Picture 13">
          <a:extLst>
            <a:ext uri="{FF2B5EF4-FFF2-40B4-BE49-F238E27FC236}">
              <a16:creationId xmlns:a16="http://schemas.microsoft.com/office/drawing/2014/main" id="{BE4D081B-1389-4F4A-A4CA-5DEBD21730EB}"/>
            </a:ext>
          </a:extLst>
        </xdr:cNvPr>
        <xdr:cNvPicPr>
          <a:picLocks noChangeAspect="1"/>
        </xdr:cNvPicPr>
      </xdr:nvPicPr>
      <xdr:blipFill>
        <a:blip xmlns:r="http://schemas.openxmlformats.org/officeDocument/2006/relationships" r:embed="rId5"/>
        <a:srcRect/>
        <a:stretch/>
      </xdr:blipFill>
      <xdr:spPr>
        <a:xfrm>
          <a:off x="15631569217" y="82998844"/>
          <a:ext cx="502418" cy="474348"/>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1663700</xdr:colOff>
      <xdr:row>20</xdr:row>
      <xdr:rowOff>1</xdr:rowOff>
    </xdr:from>
    <xdr:to>
      <xdr:col>2</xdr:col>
      <xdr:colOff>59266</xdr:colOff>
      <xdr:row>21</xdr:row>
      <xdr:rowOff>19352</xdr:rowOff>
    </xdr:to>
    <xdr:pic>
      <xdr:nvPicPr>
        <xdr:cNvPr id="3" name="Picture 2">
          <a:extLst>
            <a:ext uri="{FF2B5EF4-FFF2-40B4-BE49-F238E27FC236}">
              <a16:creationId xmlns:a16="http://schemas.microsoft.com/office/drawing/2014/main" id="{4E0A068D-F23C-FE4D-A704-8A4D5A4A649A}"/>
            </a:ext>
          </a:extLst>
        </xdr:cNvPr>
        <xdr:cNvPicPr>
          <a:picLocks noChangeAspect="1"/>
        </xdr:cNvPicPr>
      </xdr:nvPicPr>
      <xdr:blipFill>
        <a:blip xmlns:r="http://schemas.openxmlformats.org/officeDocument/2006/relationships" r:embed="rId1"/>
        <a:stretch>
          <a:fillRect/>
        </a:stretch>
      </xdr:blipFill>
      <xdr:spPr>
        <a:xfrm>
          <a:off x="15381706601" y="12945534"/>
          <a:ext cx="461433" cy="425751"/>
        </a:xfrm>
        <a:prstGeom prst="rect">
          <a:avLst/>
        </a:prstGeom>
      </xdr:spPr>
    </xdr:pic>
    <xdr:clientData/>
  </xdr:twoCellAnchor>
  <xdr:twoCellAnchor editAs="oneCell">
    <xdr:from>
      <xdr:col>2</xdr:col>
      <xdr:colOff>1996017</xdr:colOff>
      <xdr:row>37</xdr:row>
      <xdr:rowOff>1259419</xdr:rowOff>
    </xdr:from>
    <xdr:to>
      <xdr:col>2</xdr:col>
      <xdr:colOff>2178050</xdr:colOff>
      <xdr:row>39</xdr:row>
      <xdr:rowOff>35312</xdr:rowOff>
    </xdr:to>
    <xdr:pic>
      <xdr:nvPicPr>
        <xdr:cNvPr id="4" name="Picture 3">
          <a:extLst>
            <a:ext uri="{FF2B5EF4-FFF2-40B4-BE49-F238E27FC236}">
              <a16:creationId xmlns:a16="http://schemas.microsoft.com/office/drawing/2014/main" id="{0CBBB785-A797-354C-989B-F1FB6BC50D48}"/>
            </a:ext>
          </a:extLst>
        </xdr:cNvPr>
        <xdr:cNvPicPr>
          <a:picLocks noChangeAspect="1"/>
        </xdr:cNvPicPr>
      </xdr:nvPicPr>
      <xdr:blipFill>
        <a:blip xmlns:r="http://schemas.openxmlformats.org/officeDocument/2006/relationships" r:embed="rId2"/>
        <a:stretch>
          <a:fillRect/>
        </a:stretch>
      </xdr:blipFill>
      <xdr:spPr>
        <a:xfrm>
          <a:off x="15668309617" y="28321002"/>
          <a:ext cx="457200" cy="458644"/>
        </a:xfrm>
        <a:prstGeom prst="rect">
          <a:avLst/>
        </a:prstGeom>
      </xdr:spPr>
    </xdr:pic>
    <xdr:clientData/>
  </xdr:twoCellAnchor>
  <xdr:twoCellAnchor editAs="oneCell">
    <xdr:from>
      <xdr:col>2</xdr:col>
      <xdr:colOff>1991784</xdr:colOff>
      <xdr:row>58</xdr:row>
      <xdr:rowOff>23284</xdr:rowOff>
    </xdr:from>
    <xdr:to>
      <xdr:col>2</xdr:col>
      <xdr:colOff>2178050</xdr:colOff>
      <xdr:row>59</xdr:row>
      <xdr:rowOff>23676</xdr:rowOff>
    </xdr:to>
    <xdr:pic>
      <xdr:nvPicPr>
        <xdr:cNvPr id="5" name="Picture 4">
          <a:extLst>
            <a:ext uri="{FF2B5EF4-FFF2-40B4-BE49-F238E27FC236}">
              <a16:creationId xmlns:a16="http://schemas.microsoft.com/office/drawing/2014/main" id="{6A40BE40-4FB4-D04C-AA3A-D6CF3D74ED18}"/>
            </a:ext>
          </a:extLst>
        </xdr:cNvPr>
        <xdr:cNvPicPr>
          <a:picLocks noChangeAspect="1"/>
        </xdr:cNvPicPr>
      </xdr:nvPicPr>
      <xdr:blipFill>
        <a:blip xmlns:r="http://schemas.openxmlformats.org/officeDocument/2006/relationships" r:embed="rId3"/>
        <a:srcRect/>
        <a:stretch/>
      </xdr:blipFill>
      <xdr:spPr>
        <a:xfrm>
          <a:off x="15668324433" y="46039617"/>
          <a:ext cx="446617" cy="402559"/>
        </a:xfrm>
        <a:prstGeom prst="rect">
          <a:avLst/>
        </a:prstGeom>
      </xdr:spPr>
    </xdr:pic>
    <xdr:clientData/>
  </xdr:twoCellAnchor>
  <xdr:twoCellAnchor editAs="oneCell">
    <xdr:from>
      <xdr:col>2</xdr:col>
      <xdr:colOff>1902884</xdr:colOff>
      <xdr:row>77</xdr:row>
      <xdr:rowOff>58208</xdr:rowOff>
    </xdr:from>
    <xdr:to>
      <xdr:col>2</xdr:col>
      <xdr:colOff>2178050</xdr:colOff>
      <xdr:row>78</xdr:row>
      <xdr:rowOff>66825</xdr:rowOff>
    </xdr:to>
    <xdr:pic>
      <xdr:nvPicPr>
        <xdr:cNvPr id="6" name="Picture 5">
          <a:extLst>
            <a:ext uri="{FF2B5EF4-FFF2-40B4-BE49-F238E27FC236}">
              <a16:creationId xmlns:a16="http://schemas.microsoft.com/office/drawing/2014/main" id="{43DC8605-21FE-7E43-AD9E-1A5BCBF89A0E}"/>
            </a:ext>
          </a:extLst>
        </xdr:cNvPr>
        <xdr:cNvPicPr>
          <a:picLocks noChangeAspect="1"/>
        </xdr:cNvPicPr>
      </xdr:nvPicPr>
      <xdr:blipFill>
        <a:blip xmlns:r="http://schemas.openxmlformats.org/officeDocument/2006/relationships" r:embed="rId4"/>
        <a:srcRect/>
        <a:stretch/>
      </xdr:blipFill>
      <xdr:spPr>
        <a:xfrm>
          <a:off x="15668362533" y="63314791"/>
          <a:ext cx="497417" cy="410784"/>
        </a:xfrm>
        <a:prstGeom prst="rect">
          <a:avLst/>
        </a:prstGeom>
      </xdr:spPr>
    </xdr:pic>
    <xdr:clientData/>
  </xdr:twoCellAnchor>
  <xdr:oneCellAnchor>
    <xdr:from>
      <xdr:col>1</xdr:col>
      <xdr:colOff>195386</xdr:colOff>
      <xdr:row>13</xdr:row>
      <xdr:rowOff>864888</xdr:rowOff>
    </xdr:from>
    <xdr:ext cx="461202" cy="450588"/>
    <xdr:pic>
      <xdr:nvPicPr>
        <xdr:cNvPr id="8" name="Picture 8">
          <a:extLst>
            <a:ext uri="{FF2B5EF4-FFF2-40B4-BE49-F238E27FC236}">
              <a16:creationId xmlns:a16="http://schemas.microsoft.com/office/drawing/2014/main" id="{12F9EEE1-8B23-4266-B88B-79B0DD1224B7}"/>
            </a:ext>
          </a:extLst>
        </xdr:cNvPr>
        <xdr:cNvPicPr>
          <a:picLocks noChangeAspect="1"/>
        </xdr:cNvPicPr>
      </xdr:nvPicPr>
      <xdr:blipFill>
        <a:blip xmlns:r="http://schemas.openxmlformats.org/officeDocument/2006/relationships" r:embed="rId1"/>
        <a:stretch>
          <a:fillRect/>
        </a:stretch>
      </xdr:blipFill>
      <xdr:spPr>
        <a:xfrm>
          <a:off x="15386973292" y="12675888"/>
          <a:ext cx="461202" cy="450588"/>
        </a:xfrm>
        <a:prstGeom prst="rect">
          <a:avLst/>
        </a:prstGeom>
      </xdr:spPr>
    </xdr:pic>
    <xdr:clientData/>
  </xdr:oneCellAnchor>
  <xdr:oneCellAnchor>
    <xdr:from>
      <xdr:col>2</xdr:col>
      <xdr:colOff>2174265</xdr:colOff>
      <xdr:row>20</xdr:row>
      <xdr:rowOff>48847</xdr:rowOff>
    </xdr:from>
    <xdr:ext cx="427055" cy="392958"/>
    <xdr:pic>
      <xdr:nvPicPr>
        <xdr:cNvPr id="9" name="Picture 9">
          <a:extLst>
            <a:ext uri="{FF2B5EF4-FFF2-40B4-BE49-F238E27FC236}">
              <a16:creationId xmlns:a16="http://schemas.microsoft.com/office/drawing/2014/main" id="{F2DC8693-6807-4324-9583-1C0DE33814D6}"/>
            </a:ext>
          </a:extLst>
        </xdr:cNvPr>
        <xdr:cNvPicPr>
          <a:picLocks noChangeAspect="1"/>
        </xdr:cNvPicPr>
      </xdr:nvPicPr>
      <xdr:blipFill>
        <a:blip xmlns:r="http://schemas.openxmlformats.org/officeDocument/2006/relationships" r:embed="rId1"/>
        <a:stretch>
          <a:fillRect/>
        </a:stretch>
      </xdr:blipFill>
      <xdr:spPr>
        <a:xfrm>
          <a:off x="15382963540" y="19068367"/>
          <a:ext cx="427055" cy="392958"/>
        </a:xfrm>
        <a:prstGeom prst="rect">
          <a:avLst/>
        </a:prstGeom>
      </xdr:spPr>
    </xdr:pic>
    <xdr:clientData/>
  </xdr:oneCellAnchor>
  <xdr:oneCellAnchor>
    <xdr:from>
      <xdr:col>8</xdr:col>
      <xdr:colOff>3059420</xdr:colOff>
      <xdr:row>37</xdr:row>
      <xdr:rowOff>1222038</xdr:rowOff>
    </xdr:from>
    <xdr:ext cx="566616" cy="499940"/>
    <xdr:pic>
      <xdr:nvPicPr>
        <xdr:cNvPr id="10" name="Picture 11">
          <a:extLst>
            <a:ext uri="{FF2B5EF4-FFF2-40B4-BE49-F238E27FC236}">
              <a16:creationId xmlns:a16="http://schemas.microsoft.com/office/drawing/2014/main" id="{750DB769-4D24-4037-9167-FEA09A5DB825}"/>
            </a:ext>
          </a:extLst>
        </xdr:cNvPr>
        <xdr:cNvPicPr>
          <a:picLocks noChangeAspect="1"/>
        </xdr:cNvPicPr>
      </xdr:nvPicPr>
      <xdr:blipFill>
        <a:blip xmlns:r="http://schemas.openxmlformats.org/officeDocument/2006/relationships" r:embed="rId2"/>
        <a:stretch>
          <a:fillRect/>
        </a:stretch>
      </xdr:blipFill>
      <xdr:spPr>
        <a:xfrm>
          <a:off x="13977127400" y="28654038"/>
          <a:ext cx="566616" cy="499940"/>
        </a:xfrm>
        <a:prstGeom prst="rect">
          <a:avLst/>
        </a:prstGeom>
      </xdr:spPr>
    </xdr:pic>
    <xdr:clientData/>
  </xdr:oneCellAnchor>
  <xdr:oneCellAnchor>
    <xdr:from>
      <xdr:col>2</xdr:col>
      <xdr:colOff>1953802</xdr:colOff>
      <xdr:row>77</xdr:row>
      <xdr:rowOff>36094</xdr:rowOff>
    </xdr:from>
    <xdr:ext cx="502418" cy="474348"/>
    <xdr:pic>
      <xdr:nvPicPr>
        <xdr:cNvPr id="12" name="Picture 13">
          <a:extLst>
            <a:ext uri="{FF2B5EF4-FFF2-40B4-BE49-F238E27FC236}">
              <a16:creationId xmlns:a16="http://schemas.microsoft.com/office/drawing/2014/main" id="{E65762D3-E28A-48EF-8BA4-9AC9EE0B76AC}"/>
            </a:ext>
          </a:extLst>
        </xdr:cNvPr>
        <xdr:cNvPicPr>
          <a:picLocks noChangeAspect="1"/>
        </xdr:cNvPicPr>
      </xdr:nvPicPr>
      <xdr:blipFill>
        <a:blip xmlns:r="http://schemas.openxmlformats.org/officeDocument/2006/relationships" r:embed="rId4"/>
        <a:srcRect/>
        <a:stretch/>
      </xdr:blipFill>
      <xdr:spPr>
        <a:xfrm>
          <a:off x="15383108640" y="86957434"/>
          <a:ext cx="502418" cy="474348"/>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54"/>
  <sheetViews>
    <sheetView rightToLeft="1" tabSelected="1" zoomScaleNormal="100" workbookViewId="0">
      <selection activeCell="B2" sqref="B2"/>
    </sheetView>
  </sheetViews>
  <sheetFormatPr defaultColWidth="11" defaultRowHeight="15.5" x14ac:dyDescent="0.35"/>
  <cols>
    <col min="1" max="1" width="3" style="64" customWidth="1"/>
    <col min="2" max="2" width="174.4140625" style="76" customWidth="1"/>
    <col min="3" max="16384" width="11" style="64"/>
  </cols>
  <sheetData>
    <row r="1" spans="2:2" x14ac:dyDescent="0.35">
      <c r="B1" s="68"/>
    </row>
    <row r="2" spans="2:2" ht="18" x14ac:dyDescent="0.35">
      <c r="B2" s="69" t="s">
        <v>106</v>
      </c>
    </row>
    <row r="3" spans="2:2" x14ac:dyDescent="0.35">
      <c r="B3" s="70"/>
    </row>
    <row r="4" spans="2:2" x14ac:dyDescent="0.35">
      <c r="B4" s="71" t="s">
        <v>128</v>
      </c>
    </row>
    <row r="5" spans="2:2" x14ac:dyDescent="0.35">
      <c r="B5" s="70"/>
    </row>
    <row r="6" spans="2:2" x14ac:dyDescent="0.35">
      <c r="B6" s="71" t="s">
        <v>107</v>
      </c>
    </row>
    <row r="7" spans="2:2" x14ac:dyDescent="0.35">
      <c r="B7" s="70"/>
    </row>
    <row r="8" spans="2:2" x14ac:dyDescent="0.35">
      <c r="B8" s="72" t="s">
        <v>108</v>
      </c>
    </row>
    <row r="9" spans="2:2" x14ac:dyDescent="0.35">
      <c r="B9" s="72" t="s">
        <v>109</v>
      </c>
    </row>
    <row r="10" spans="2:2" x14ac:dyDescent="0.35">
      <c r="B10" s="72" t="s">
        <v>110</v>
      </c>
    </row>
    <row r="11" spans="2:2" x14ac:dyDescent="0.35">
      <c r="B11" s="72" t="s">
        <v>111</v>
      </c>
    </row>
    <row r="12" spans="2:2" x14ac:dyDescent="0.35">
      <c r="B12" s="70"/>
    </row>
    <row r="13" spans="2:2" x14ac:dyDescent="0.35">
      <c r="B13" s="73" t="s">
        <v>157</v>
      </c>
    </row>
    <row r="14" spans="2:2" x14ac:dyDescent="0.35">
      <c r="B14" s="70"/>
    </row>
    <row r="15" spans="2:2" ht="29" x14ac:dyDescent="0.35">
      <c r="B15" s="74" t="s">
        <v>353</v>
      </c>
    </row>
    <row r="16" spans="2:2" x14ac:dyDescent="0.35">
      <c r="B16" s="68"/>
    </row>
    <row r="17" spans="2:2" ht="29" x14ac:dyDescent="0.35">
      <c r="B17" s="74" t="s">
        <v>354</v>
      </c>
    </row>
    <row r="18" spans="2:2" x14ac:dyDescent="0.35">
      <c r="B18" s="70"/>
    </row>
    <row r="19" spans="2:2" x14ac:dyDescent="0.35">
      <c r="B19" s="74" t="s">
        <v>112</v>
      </c>
    </row>
    <row r="20" spans="2:2" x14ac:dyDescent="0.35">
      <c r="B20" s="70"/>
    </row>
    <row r="21" spans="2:2" ht="29" x14ac:dyDescent="0.35">
      <c r="B21" s="74" t="s">
        <v>355</v>
      </c>
    </row>
    <row r="22" spans="2:2" x14ac:dyDescent="0.35">
      <c r="B22" s="68"/>
    </row>
    <row r="23" spans="2:2" x14ac:dyDescent="0.35">
      <c r="B23" s="73" t="s">
        <v>113</v>
      </c>
    </row>
    <row r="24" spans="2:2" x14ac:dyDescent="0.35">
      <c r="B24" s="68"/>
    </row>
    <row r="25" spans="2:2" ht="29" x14ac:dyDescent="0.35">
      <c r="B25" s="74" t="s">
        <v>356</v>
      </c>
    </row>
    <row r="26" spans="2:2" x14ac:dyDescent="0.35">
      <c r="B26" s="68"/>
    </row>
    <row r="27" spans="2:2" ht="26.15" customHeight="1" x14ac:dyDescent="0.35">
      <c r="B27" s="74" t="s">
        <v>114</v>
      </c>
    </row>
    <row r="28" spans="2:2" x14ac:dyDescent="0.35">
      <c r="B28" s="68"/>
    </row>
    <row r="29" spans="2:2" ht="29" x14ac:dyDescent="0.35">
      <c r="B29" s="74" t="s">
        <v>115</v>
      </c>
    </row>
    <row r="30" spans="2:2" x14ac:dyDescent="0.35">
      <c r="B30" s="68"/>
    </row>
    <row r="31" spans="2:2" ht="20.149999999999999" customHeight="1" x14ac:dyDescent="0.35">
      <c r="B31" s="74" t="s">
        <v>116</v>
      </c>
    </row>
    <row r="32" spans="2:2" x14ac:dyDescent="0.35">
      <c r="B32" s="74" t="s">
        <v>117</v>
      </c>
    </row>
    <row r="33" spans="2:2" x14ac:dyDescent="0.35">
      <c r="B33" s="75" t="s">
        <v>357</v>
      </c>
    </row>
    <row r="34" spans="2:2" x14ac:dyDescent="0.35">
      <c r="B34" s="74" t="s">
        <v>10</v>
      </c>
    </row>
    <row r="35" spans="2:2" x14ac:dyDescent="0.35">
      <c r="B35" s="74" t="s">
        <v>11</v>
      </c>
    </row>
    <row r="36" spans="2:2" x14ac:dyDescent="0.35">
      <c r="B36" s="74" t="s">
        <v>118</v>
      </c>
    </row>
    <row r="37" spans="2:2" x14ac:dyDescent="0.35">
      <c r="B37" s="74" t="s">
        <v>119</v>
      </c>
    </row>
    <row r="38" spans="2:2" x14ac:dyDescent="0.35">
      <c r="B38" s="74" t="s">
        <v>120</v>
      </c>
    </row>
    <row r="39" spans="2:2" x14ac:dyDescent="0.35">
      <c r="B39" s="74" t="s">
        <v>121</v>
      </c>
    </row>
    <row r="40" spans="2:2" x14ac:dyDescent="0.35">
      <c r="B40" s="74" t="s">
        <v>12</v>
      </c>
    </row>
    <row r="41" spans="2:2" x14ac:dyDescent="0.35">
      <c r="B41" s="74" t="s">
        <v>13</v>
      </c>
    </row>
    <row r="42" spans="2:2" x14ac:dyDescent="0.35">
      <c r="B42" s="74" t="s">
        <v>14</v>
      </c>
    </row>
    <row r="43" spans="2:2" x14ac:dyDescent="0.35">
      <c r="B43" s="68"/>
    </row>
    <row r="44" spans="2:2" ht="29" x14ac:dyDescent="0.35">
      <c r="B44" s="74" t="s">
        <v>122</v>
      </c>
    </row>
    <row r="45" spans="2:2" x14ac:dyDescent="0.35">
      <c r="B45" s="70"/>
    </row>
    <row r="46" spans="2:2" x14ac:dyDescent="0.35">
      <c r="B46" s="73" t="s">
        <v>123</v>
      </c>
    </row>
    <row r="47" spans="2:2" x14ac:dyDescent="0.35">
      <c r="B47" s="70"/>
    </row>
    <row r="48" spans="2:2" ht="29" x14ac:dyDescent="0.35">
      <c r="B48" s="74" t="s">
        <v>124</v>
      </c>
    </row>
    <row r="49" spans="2:2" x14ac:dyDescent="0.35">
      <c r="B49" s="68"/>
    </row>
    <row r="50" spans="2:2" x14ac:dyDescent="0.35">
      <c r="B50" s="73" t="s">
        <v>125</v>
      </c>
    </row>
    <row r="51" spans="2:2" x14ac:dyDescent="0.35">
      <c r="B51" s="70"/>
    </row>
    <row r="52" spans="2:2" ht="29" x14ac:dyDescent="0.35">
      <c r="B52" s="74" t="s">
        <v>126</v>
      </c>
    </row>
    <row r="53" spans="2:2" x14ac:dyDescent="0.35">
      <c r="B53" s="70"/>
    </row>
    <row r="54" spans="2:2" x14ac:dyDescent="0.35">
      <c r="B54" s="74" t="s">
        <v>127</v>
      </c>
    </row>
  </sheetData>
  <phoneticPr fontId="8" type="noConversion"/>
  <pageMargins left="0.75000000000000011" right="0.75000000000000011" top="1" bottom="1" header="0.5" footer="0.5"/>
  <pageSetup paperSize="9" scale="80" orientation="landscape" horizontalDpi="4294967292" verticalDpi="4294967292"/>
  <headerFooter>
    <oddFooter>&amp;L_x000D_&amp;1#&amp;"Calibri"&amp;10&amp;K000000 Internal</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9CD6A-5A88-481B-A7A5-A90008108261}">
  <dimension ref="A1:I84"/>
  <sheetViews>
    <sheetView rightToLeft="1" topLeftCell="A2" zoomScale="90" zoomScaleNormal="90" workbookViewId="0">
      <selection activeCell="D5" sqref="A1:I84"/>
    </sheetView>
  </sheetViews>
  <sheetFormatPr defaultColWidth="0" defaultRowHeight="15.5" zeroHeight="1" outlineLevelCol="1" x14ac:dyDescent="0.35"/>
  <cols>
    <col min="1" max="1" width="5.08203125" style="1" customWidth="1"/>
    <col min="2" max="2" width="19.58203125" style="2" customWidth="1"/>
    <col min="3" max="3" width="20.6640625" style="130" customWidth="1" outlineLevel="1"/>
    <col min="4" max="5" width="29.9140625" style="2" customWidth="1"/>
    <col min="6" max="6" width="30" style="2" customWidth="1"/>
    <col min="7" max="7" width="29.9140625" style="2" customWidth="1"/>
    <col min="8" max="8" width="11.58203125" style="6" customWidth="1"/>
    <col min="9" max="9" width="79.58203125" style="65" customWidth="1"/>
    <col min="10" max="16384" width="8.6640625" hidden="1"/>
  </cols>
  <sheetData>
    <row r="1" spans="1:9" ht="19.75" customHeight="1" x14ac:dyDescent="0.35">
      <c r="A1" s="90"/>
      <c r="B1" s="91"/>
      <c r="C1" s="117"/>
      <c r="D1" s="91"/>
      <c r="E1" s="91"/>
      <c r="F1" s="91"/>
      <c r="G1" s="91" t="s">
        <v>144</v>
      </c>
      <c r="H1" s="77" t="s">
        <v>143</v>
      </c>
      <c r="I1" s="77"/>
    </row>
    <row r="2" spans="1:9" ht="55.25" customHeight="1" x14ac:dyDescent="0.35">
      <c r="A2" s="90"/>
      <c r="B2" s="281" t="s">
        <v>138</v>
      </c>
      <c r="C2" s="281"/>
      <c r="D2" s="92"/>
      <c r="E2" s="93"/>
      <c r="F2" s="91" t="e">
        <f>(SUM(#REF!+#REF!+#REF!+#REF!+#REF!)/5)</f>
        <v>#REF!</v>
      </c>
      <c r="G2" s="91"/>
      <c r="H2" s="281"/>
      <c r="I2" s="281"/>
    </row>
    <row r="3" spans="1:9" ht="20" x14ac:dyDescent="0.35">
      <c r="A3" s="282" t="s">
        <v>145</v>
      </c>
      <c r="B3" s="282"/>
      <c r="C3" s="282"/>
      <c r="D3" s="282"/>
      <c r="E3" s="282"/>
      <c r="F3" s="282"/>
      <c r="G3" s="282"/>
      <c r="H3" s="282" t="s">
        <v>141</v>
      </c>
      <c r="I3" s="283"/>
    </row>
    <row r="4" spans="1:9" ht="40.25" customHeight="1" x14ac:dyDescent="0.35">
      <c r="A4" s="94" t="s">
        <v>3</v>
      </c>
      <c r="B4" s="95" t="s">
        <v>139</v>
      </c>
      <c r="C4" s="118" t="s">
        <v>140</v>
      </c>
      <c r="D4" s="94">
        <v>1</v>
      </c>
      <c r="E4" s="94">
        <v>2</v>
      </c>
      <c r="F4" s="94">
        <v>3</v>
      </c>
      <c r="G4" s="94">
        <v>4</v>
      </c>
      <c r="H4" s="94" t="s">
        <v>157</v>
      </c>
      <c r="I4" s="96" t="s">
        <v>64</v>
      </c>
    </row>
    <row r="5" spans="1:9" ht="260" x14ac:dyDescent="0.35">
      <c r="A5" s="264">
        <v>1.1000000000000001</v>
      </c>
      <c r="B5" s="264" t="s">
        <v>19</v>
      </c>
      <c r="C5" s="66" t="s">
        <v>20</v>
      </c>
      <c r="D5" s="97" t="s">
        <v>159</v>
      </c>
      <c r="E5" s="97" t="s">
        <v>142</v>
      </c>
      <c r="F5" s="97" t="s">
        <v>360</v>
      </c>
      <c r="G5" s="97">
        <v>3.0001000000000002</v>
      </c>
      <c r="H5" s="78"/>
      <c r="I5" s="78" t="s">
        <v>361</v>
      </c>
    </row>
    <row r="6" spans="1:9" ht="246" customHeight="1" x14ac:dyDescent="0.35">
      <c r="A6" s="260"/>
      <c r="B6" s="260"/>
      <c r="C6" s="116" t="s">
        <v>146</v>
      </c>
      <c r="D6" s="98" t="s">
        <v>365</v>
      </c>
      <c r="E6" s="98" t="s">
        <v>364</v>
      </c>
      <c r="F6" s="98" t="s">
        <v>363</v>
      </c>
      <c r="G6" s="98" t="s">
        <v>158</v>
      </c>
      <c r="H6" s="79"/>
      <c r="I6" s="79" t="s">
        <v>362</v>
      </c>
    </row>
    <row r="7" spans="1:9" ht="240" x14ac:dyDescent="0.35">
      <c r="A7" s="260"/>
      <c r="B7" s="260"/>
      <c r="C7" s="116" t="s">
        <v>137</v>
      </c>
      <c r="D7" s="98" t="s">
        <v>366</v>
      </c>
      <c r="E7" s="98" t="s">
        <v>147</v>
      </c>
      <c r="F7" s="98" t="s">
        <v>367</v>
      </c>
      <c r="G7" s="98" t="s">
        <v>148</v>
      </c>
      <c r="H7" s="79"/>
      <c r="I7" s="79" t="s">
        <v>377</v>
      </c>
    </row>
    <row r="8" spans="1:9" ht="120" x14ac:dyDescent="0.35">
      <c r="A8" s="260"/>
      <c r="B8" s="260"/>
      <c r="C8" s="119" t="s">
        <v>22</v>
      </c>
      <c r="D8" s="99" t="s">
        <v>23</v>
      </c>
      <c r="E8" s="100" t="s">
        <v>24</v>
      </c>
      <c r="F8" s="100" t="s">
        <v>369</v>
      </c>
      <c r="G8" s="99" t="s">
        <v>25</v>
      </c>
      <c r="H8" s="80"/>
      <c r="I8" s="80" t="s">
        <v>368</v>
      </c>
    </row>
    <row r="9" spans="1:9" ht="160" x14ac:dyDescent="0.35">
      <c r="A9" s="260"/>
      <c r="B9" s="260"/>
      <c r="C9" s="66" t="s">
        <v>71</v>
      </c>
      <c r="D9" s="97" t="s">
        <v>370</v>
      </c>
      <c r="E9" s="97" t="s">
        <v>371</v>
      </c>
      <c r="F9" s="97" t="s">
        <v>373</v>
      </c>
      <c r="G9" s="97" t="s">
        <v>374</v>
      </c>
      <c r="H9" s="78"/>
      <c r="I9" s="78" t="s">
        <v>375</v>
      </c>
    </row>
    <row r="10" spans="1:9" ht="140" x14ac:dyDescent="0.35">
      <c r="A10" s="260"/>
      <c r="B10" s="260"/>
      <c r="C10" s="116" t="s">
        <v>384</v>
      </c>
      <c r="D10" s="101" t="s">
        <v>149</v>
      </c>
      <c r="E10" s="101" t="s">
        <v>383</v>
      </c>
      <c r="F10" s="101" t="s">
        <v>376</v>
      </c>
      <c r="G10" s="101">
        <v>3.0001000000000002</v>
      </c>
      <c r="H10" s="79"/>
      <c r="I10" s="79" t="s">
        <v>279</v>
      </c>
    </row>
    <row r="11" spans="1:9" ht="100" x14ac:dyDescent="0.35">
      <c r="A11" s="260"/>
      <c r="B11" s="260"/>
      <c r="C11" s="116" t="s">
        <v>150</v>
      </c>
      <c r="D11" s="101" t="s">
        <v>385</v>
      </c>
      <c r="E11" s="101" t="s">
        <v>280</v>
      </c>
      <c r="F11" s="101" t="s">
        <v>386</v>
      </c>
      <c r="G11" s="101">
        <v>3.0001000000000002</v>
      </c>
      <c r="H11" s="79"/>
      <c r="I11" s="79" t="s">
        <v>281</v>
      </c>
    </row>
    <row r="12" spans="1:9" ht="120" x14ac:dyDescent="0.35">
      <c r="A12" s="260"/>
      <c r="B12" s="260"/>
      <c r="C12" s="120" t="s">
        <v>151</v>
      </c>
      <c r="D12" s="101" t="s">
        <v>160</v>
      </c>
      <c r="E12" s="101" t="s">
        <v>162</v>
      </c>
      <c r="F12" s="101" t="s">
        <v>162</v>
      </c>
      <c r="G12" s="101" t="s">
        <v>378</v>
      </c>
      <c r="H12" s="79"/>
      <c r="I12" s="79" t="s">
        <v>387</v>
      </c>
    </row>
    <row r="13" spans="1:9" ht="120" x14ac:dyDescent="0.35">
      <c r="A13" s="260"/>
      <c r="B13" s="260"/>
      <c r="C13" s="121" t="s">
        <v>152</v>
      </c>
      <c r="D13" s="100" t="s">
        <v>153</v>
      </c>
      <c r="E13" s="100" t="s">
        <v>379</v>
      </c>
      <c r="F13" s="100" t="s">
        <v>388</v>
      </c>
      <c r="G13" s="100" t="s">
        <v>129</v>
      </c>
      <c r="H13" s="80"/>
      <c r="I13" s="81" t="s">
        <v>283</v>
      </c>
    </row>
    <row r="14" spans="1:9" ht="280" x14ac:dyDescent="0.35">
      <c r="A14" s="260"/>
      <c r="B14" s="280"/>
      <c r="C14" s="122" t="s">
        <v>27</v>
      </c>
      <c r="D14" s="102" t="s">
        <v>161</v>
      </c>
      <c r="E14" s="102" t="s">
        <v>163</v>
      </c>
      <c r="F14" s="102" t="s">
        <v>164</v>
      </c>
      <c r="G14" s="103" t="s">
        <v>165</v>
      </c>
      <c r="H14" s="78"/>
      <c r="I14" s="82" t="s">
        <v>389</v>
      </c>
    </row>
    <row r="15" spans="1:9" ht="160" x14ac:dyDescent="0.35">
      <c r="A15" s="260"/>
      <c r="B15" s="280"/>
      <c r="C15" s="121" t="s">
        <v>476</v>
      </c>
      <c r="D15" s="100" t="s">
        <v>168</v>
      </c>
      <c r="E15" s="100" t="s">
        <v>390</v>
      </c>
      <c r="F15" s="100" t="s">
        <v>167</v>
      </c>
      <c r="G15" s="100" t="s">
        <v>391</v>
      </c>
      <c r="H15" s="80"/>
      <c r="I15" s="81" t="s">
        <v>166</v>
      </c>
    </row>
    <row r="16" spans="1:9" ht="180" x14ac:dyDescent="0.35">
      <c r="A16" s="260"/>
      <c r="B16" s="260"/>
      <c r="C16" s="121" t="s">
        <v>172</v>
      </c>
      <c r="D16" s="103" t="s">
        <v>393</v>
      </c>
      <c r="E16" s="103" t="s">
        <v>394</v>
      </c>
      <c r="F16" s="97" t="s">
        <v>395</v>
      </c>
      <c r="G16" s="97">
        <v>3.0001000000000002</v>
      </c>
      <c r="H16" s="78">
        <v>3</v>
      </c>
      <c r="I16" s="78" t="s">
        <v>392</v>
      </c>
    </row>
    <row r="17" spans="1:9" ht="280" x14ac:dyDescent="0.35">
      <c r="A17" s="276"/>
      <c r="B17" s="276"/>
      <c r="C17" s="121" t="s">
        <v>171</v>
      </c>
      <c r="D17" s="100" t="s">
        <v>285</v>
      </c>
      <c r="E17" s="100" t="s">
        <v>170</v>
      </c>
      <c r="F17" s="99" t="s">
        <v>169</v>
      </c>
      <c r="G17" s="99" t="s">
        <v>286</v>
      </c>
      <c r="H17" s="80">
        <v>4</v>
      </c>
      <c r="I17" s="80" t="s">
        <v>287</v>
      </c>
    </row>
    <row r="18" spans="1:9" ht="20" x14ac:dyDescent="0.35">
      <c r="A18" s="277" t="s">
        <v>28</v>
      </c>
      <c r="B18" s="278"/>
      <c r="C18" s="278"/>
      <c r="D18" s="278"/>
      <c r="E18" s="278"/>
      <c r="F18" s="278"/>
      <c r="G18" s="278"/>
      <c r="H18" s="278" t="s">
        <v>141</v>
      </c>
      <c r="I18" s="279"/>
    </row>
    <row r="19" spans="1:9" ht="20" x14ac:dyDescent="0.35">
      <c r="A19" s="104" t="s">
        <v>3</v>
      </c>
      <c r="B19" s="105" t="s">
        <v>139</v>
      </c>
      <c r="C19" s="123" t="s">
        <v>140</v>
      </c>
      <c r="D19" s="105">
        <v>1</v>
      </c>
      <c r="E19" s="105">
        <v>2</v>
      </c>
      <c r="F19" s="105">
        <v>3</v>
      </c>
      <c r="G19" s="105">
        <v>4</v>
      </c>
      <c r="H19" s="105" t="s">
        <v>157</v>
      </c>
      <c r="I19" s="83" t="s">
        <v>113</v>
      </c>
    </row>
    <row r="20" spans="1:9" ht="20" x14ac:dyDescent="0.35">
      <c r="A20" s="264">
        <v>2.1</v>
      </c>
      <c r="B20" s="264" t="s">
        <v>29</v>
      </c>
      <c r="C20" s="265" t="s">
        <v>30</v>
      </c>
      <c r="D20" s="106"/>
      <c r="E20" s="106"/>
      <c r="F20" s="106"/>
      <c r="G20" s="107" t="s">
        <v>7</v>
      </c>
      <c r="H20" s="107"/>
      <c r="I20" s="267" t="s">
        <v>288</v>
      </c>
    </row>
    <row r="21" spans="1:9" ht="240" x14ac:dyDescent="0.35">
      <c r="A21" s="260"/>
      <c r="B21" s="260"/>
      <c r="C21" s="265"/>
      <c r="D21" s="99" t="s">
        <v>289</v>
      </c>
      <c r="E21" s="100" t="s">
        <v>173</v>
      </c>
      <c r="F21" s="100" t="s">
        <v>174</v>
      </c>
      <c r="G21" s="100" t="s">
        <v>290</v>
      </c>
      <c r="H21" s="80">
        <v>3</v>
      </c>
      <c r="I21" s="267"/>
    </row>
    <row r="22" spans="1:9" ht="260" x14ac:dyDescent="0.35">
      <c r="A22" s="260"/>
      <c r="B22" s="260"/>
      <c r="C22" s="66" t="s">
        <v>93</v>
      </c>
      <c r="D22" s="97" t="s">
        <v>396</v>
      </c>
      <c r="E22" s="97" t="s">
        <v>291</v>
      </c>
      <c r="F22" s="97" t="s">
        <v>292</v>
      </c>
      <c r="G22" s="97">
        <v>3.0001000000000002</v>
      </c>
      <c r="H22" s="78">
        <v>3</v>
      </c>
      <c r="I22" s="78" t="s">
        <v>397</v>
      </c>
    </row>
    <row r="23" spans="1:9" ht="220" x14ac:dyDescent="0.35">
      <c r="A23" s="260"/>
      <c r="B23" s="260"/>
      <c r="C23" s="116" t="s">
        <v>31</v>
      </c>
      <c r="D23" s="98" t="s">
        <v>178</v>
      </c>
      <c r="E23" s="98" t="s">
        <v>176</v>
      </c>
      <c r="F23" s="98" t="s">
        <v>177</v>
      </c>
      <c r="G23" s="98">
        <v>3.0001000000000002</v>
      </c>
      <c r="H23" s="79">
        <v>3</v>
      </c>
      <c r="I23" s="79" t="s">
        <v>175</v>
      </c>
    </row>
    <row r="24" spans="1:9" ht="280" x14ac:dyDescent="0.35">
      <c r="A24" s="260"/>
      <c r="B24" s="260"/>
      <c r="C24" s="116" t="s">
        <v>72</v>
      </c>
      <c r="D24" s="98" t="s">
        <v>398</v>
      </c>
      <c r="E24" s="98" t="s">
        <v>399</v>
      </c>
      <c r="F24" s="98" t="s">
        <v>400</v>
      </c>
      <c r="G24" s="98">
        <v>3.0001000000000002</v>
      </c>
      <c r="H24" s="79">
        <v>3</v>
      </c>
      <c r="I24" s="79" t="s">
        <v>401</v>
      </c>
    </row>
    <row r="25" spans="1:9" ht="280" x14ac:dyDescent="0.35">
      <c r="A25" s="260"/>
      <c r="B25" s="260"/>
      <c r="C25" s="116" t="s">
        <v>32</v>
      </c>
      <c r="D25" s="98" t="s">
        <v>294</v>
      </c>
      <c r="E25" s="98" t="s">
        <v>403</v>
      </c>
      <c r="F25" s="98" t="s">
        <v>295</v>
      </c>
      <c r="G25" s="101" t="s">
        <v>372</v>
      </c>
      <c r="H25" s="79">
        <v>4</v>
      </c>
      <c r="I25" s="79" t="s">
        <v>402</v>
      </c>
    </row>
    <row r="26" spans="1:9" ht="220" x14ac:dyDescent="0.35">
      <c r="A26" s="260"/>
      <c r="B26" s="260"/>
      <c r="C26" s="116" t="s">
        <v>33</v>
      </c>
      <c r="D26" s="98" t="s">
        <v>296</v>
      </c>
      <c r="E26" s="98" t="s">
        <v>404</v>
      </c>
      <c r="F26" s="98" t="s">
        <v>297</v>
      </c>
      <c r="G26" s="98">
        <v>3.0001000000000002</v>
      </c>
      <c r="H26" s="79">
        <v>3</v>
      </c>
      <c r="I26" s="79" t="s">
        <v>405</v>
      </c>
    </row>
    <row r="27" spans="1:9" ht="260" x14ac:dyDescent="0.35">
      <c r="A27" s="260"/>
      <c r="B27" s="260"/>
      <c r="C27" s="116" t="s">
        <v>65</v>
      </c>
      <c r="D27" s="98" t="s">
        <v>179</v>
      </c>
      <c r="E27" s="98" t="s">
        <v>407</v>
      </c>
      <c r="F27" s="98" t="s">
        <v>380</v>
      </c>
      <c r="G27" s="98">
        <v>3.0001000000000002</v>
      </c>
      <c r="H27" s="79">
        <v>3</v>
      </c>
      <c r="I27" s="79" t="s">
        <v>406</v>
      </c>
    </row>
    <row r="28" spans="1:9" ht="320" x14ac:dyDescent="0.35">
      <c r="A28" s="260"/>
      <c r="B28" s="260"/>
      <c r="C28" s="119" t="s">
        <v>66</v>
      </c>
      <c r="D28" s="99" t="s">
        <v>34</v>
      </c>
      <c r="E28" s="99" t="s">
        <v>408</v>
      </c>
      <c r="F28" s="99" t="s">
        <v>409</v>
      </c>
      <c r="G28" s="99">
        <v>3.0001000000000002</v>
      </c>
      <c r="H28" s="80">
        <v>3</v>
      </c>
      <c r="I28" s="80" t="s">
        <v>410</v>
      </c>
    </row>
    <row r="29" spans="1:9" ht="20" x14ac:dyDescent="0.35">
      <c r="A29" s="260">
        <v>2.2999999999999998</v>
      </c>
      <c r="B29" s="261" t="s">
        <v>90</v>
      </c>
      <c r="C29" s="125"/>
      <c r="D29" s="86"/>
      <c r="E29" s="86"/>
      <c r="F29" s="86"/>
      <c r="G29" s="86"/>
      <c r="H29" s="86"/>
      <c r="I29" s="85"/>
    </row>
    <row r="30" spans="1:9" ht="180" x14ac:dyDescent="0.35">
      <c r="A30" s="260"/>
      <c r="B30" s="260"/>
      <c r="C30" s="66" t="s">
        <v>180</v>
      </c>
      <c r="D30" s="97" t="s">
        <v>412</v>
      </c>
      <c r="E30" s="97" t="s">
        <v>411</v>
      </c>
      <c r="F30" s="97" t="s">
        <v>35</v>
      </c>
      <c r="G30" s="97">
        <v>3.0001000000000002</v>
      </c>
      <c r="H30" s="78">
        <v>3</v>
      </c>
      <c r="I30" s="78" t="s">
        <v>298</v>
      </c>
    </row>
    <row r="31" spans="1:9" ht="200" x14ac:dyDescent="0.35">
      <c r="A31" s="260"/>
      <c r="B31" s="260"/>
      <c r="C31" s="119" t="s">
        <v>94</v>
      </c>
      <c r="D31" s="99" t="s">
        <v>36</v>
      </c>
      <c r="E31" s="99" t="s">
        <v>413</v>
      </c>
      <c r="F31" s="99" t="s">
        <v>414</v>
      </c>
      <c r="G31" s="99">
        <v>3.0001000000000002</v>
      </c>
      <c r="H31" s="80">
        <v>3</v>
      </c>
      <c r="I31" s="80" t="s">
        <v>415</v>
      </c>
    </row>
    <row r="32" spans="1:9" ht="20" x14ac:dyDescent="0.35">
      <c r="A32" s="260">
        <v>2.4</v>
      </c>
      <c r="B32" s="261" t="s">
        <v>181</v>
      </c>
      <c r="C32" s="125"/>
      <c r="D32" s="86"/>
      <c r="E32" s="86"/>
      <c r="F32" s="86"/>
      <c r="G32" s="86"/>
      <c r="H32" s="86"/>
      <c r="I32" s="86"/>
    </row>
    <row r="33" spans="1:9" ht="280" x14ac:dyDescent="0.35">
      <c r="A33" s="260"/>
      <c r="B33" s="260"/>
      <c r="C33" s="66" t="s">
        <v>182</v>
      </c>
      <c r="D33" s="97" t="s">
        <v>418</v>
      </c>
      <c r="E33" s="97" t="s">
        <v>416</v>
      </c>
      <c r="F33" s="97" t="s">
        <v>417</v>
      </c>
      <c r="G33" s="97">
        <v>3.0001000000000002</v>
      </c>
      <c r="H33" s="78">
        <v>3</v>
      </c>
      <c r="I33" s="78" t="s">
        <v>299</v>
      </c>
    </row>
    <row r="34" spans="1:9" ht="280" x14ac:dyDescent="0.35">
      <c r="A34" s="276"/>
      <c r="B34" s="276"/>
      <c r="C34" s="119" t="s">
        <v>300</v>
      </c>
      <c r="D34" s="99" t="s">
        <v>381</v>
      </c>
      <c r="E34" s="99" t="s">
        <v>382</v>
      </c>
      <c r="F34" s="99" t="s">
        <v>419</v>
      </c>
      <c r="G34" s="99">
        <v>3.0001000000000002</v>
      </c>
      <c r="H34" s="80">
        <v>3</v>
      </c>
      <c r="I34" s="80" t="s">
        <v>420</v>
      </c>
    </row>
    <row r="35" spans="1:9" ht="45" customHeight="1" x14ac:dyDescent="0.35">
      <c r="A35" s="272" t="s">
        <v>37</v>
      </c>
      <c r="B35" s="273"/>
      <c r="C35" s="273"/>
      <c r="D35" s="273"/>
      <c r="E35" s="273"/>
      <c r="F35" s="273"/>
      <c r="G35" s="273"/>
      <c r="H35" s="273" t="s">
        <v>141</v>
      </c>
      <c r="I35" s="274"/>
    </row>
    <row r="36" spans="1:9" ht="20" x14ac:dyDescent="0.35">
      <c r="A36" s="108" t="s">
        <v>3</v>
      </c>
      <c r="B36" s="108" t="s">
        <v>139</v>
      </c>
      <c r="C36" s="126" t="s">
        <v>140</v>
      </c>
      <c r="D36" s="109">
        <v>1</v>
      </c>
      <c r="E36" s="109">
        <v>2</v>
      </c>
      <c r="F36" s="109">
        <v>3</v>
      </c>
      <c r="G36" s="109">
        <v>4</v>
      </c>
      <c r="H36" s="109" t="s">
        <v>157</v>
      </c>
      <c r="I36" s="87" t="s">
        <v>113</v>
      </c>
    </row>
    <row r="37" spans="1:9" ht="20" x14ac:dyDescent="0.35">
      <c r="A37" s="264">
        <v>3.1</v>
      </c>
      <c r="B37" s="264" t="s">
        <v>422</v>
      </c>
      <c r="C37" s="275" t="s">
        <v>421</v>
      </c>
      <c r="D37" s="110"/>
      <c r="E37" s="110"/>
      <c r="F37" s="110"/>
      <c r="G37" s="110"/>
      <c r="H37" s="110"/>
      <c r="I37" s="267" t="s">
        <v>301</v>
      </c>
    </row>
    <row r="38" spans="1:9" ht="280" x14ac:dyDescent="0.35">
      <c r="A38" s="260"/>
      <c r="B38" s="260"/>
      <c r="C38" s="275"/>
      <c r="D38" s="100" t="s">
        <v>184</v>
      </c>
      <c r="E38" s="99" t="s">
        <v>183</v>
      </c>
      <c r="F38" s="99" t="s">
        <v>185</v>
      </c>
      <c r="G38" s="99">
        <v>3.0001000000000002</v>
      </c>
      <c r="H38" s="80">
        <v>3</v>
      </c>
      <c r="I38" s="267"/>
    </row>
    <row r="39" spans="1:9" ht="20" x14ac:dyDescent="0.35">
      <c r="A39" s="260">
        <v>3.2</v>
      </c>
      <c r="B39" s="270" t="s">
        <v>76</v>
      </c>
      <c r="C39" s="125"/>
      <c r="D39" s="86"/>
      <c r="E39" s="86"/>
      <c r="F39" s="86"/>
      <c r="G39" s="86"/>
      <c r="H39" s="86"/>
      <c r="I39" s="86"/>
    </row>
    <row r="40" spans="1:9" ht="380" x14ac:dyDescent="0.35">
      <c r="A40" s="260"/>
      <c r="B40" s="271"/>
      <c r="C40" s="124" t="s">
        <v>76</v>
      </c>
      <c r="D40" s="111" t="s">
        <v>302</v>
      </c>
      <c r="E40" s="111" t="s">
        <v>423</v>
      </c>
      <c r="F40" s="111" t="s">
        <v>424</v>
      </c>
      <c r="G40" s="111">
        <v>3.0001000000000002</v>
      </c>
      <c r="H40" s="84">
        <v>3</v>
      </c>
      <c r="I40" s="84" t="s">
        <v>425</v>
      </c>
    </row>
    <row r="41" spans="1:9" ht="20" x14ac:dyDescent="0.35">
      <c r="A41" s="260">
        <v>3.3</v>
      </c>
      <c r="B41" s="261" t="s">
        <v>303</v>
      </c>
      <c r="C41" s="125"/>
      <c r="D41" s="86"/>
      <c r="E41" s="86"/>
      <c r="F41" s="86"/>
      <c r="G41" s="86"/>
      <c r="H41" s="86"/>
      <c r="I41" s="86"/>
    </row>
    <row r="42" spans="1:9" ht="200" x14ac:dyDescent="0.35">
      <c r="A42" s="260"/>
      <c r="B42" s="260"/>
      <c r="C42" s="127" t="s">
        <v>186</v>
      </c>
      <c r="D42" s="111" t="s">
        <v>38</v>
      </c>
      <c r="E42" s="111" t="s">
        <v>39</v>
      </c>
      <c r="F42" s="111" t="s">
        <v>130</v>
      </c>
      <c r="G42" s="111">
        <v>3.0001000000000002</v>
      </c>
      <c r="H42" s="84">
        <v>3</v>
      </c>
      <c r="I42" s="84" t="s">
        <v>304</v>
      </c>
    </row>
    <row r="43" spans="1:9" ht="20" x14ac:dyDescent="0.35">
      <c r="A43" s="260">
        <v>3.4</v>
      </c>
      <c r="B43" s="261" t="s">
        <v>192</v>
      </c>
      <c r="C43" s="125"/>
      <c r="D43" s="86"/>
      <c r="E43" s="86"/>
      <c r="F43" s="86"/>
      <c r="G43" s="86"/>
      <c r="H43" s="86"/>
      <c r="I43" s="86"/>
    </row>
    <row r="44" spans="1:9" ht="240" x14ac:dyDescent="0.35">
      <c r="A44" s="260"/>
      <c r="B44" s="260"/>
      <c r="C44" s="66" t="s">
        <v>187</v>
      </c>
      <c r="D44" s="97" t="s">
        <v>131</v>
      </c>
      <c r="E44" s="97" t="s">
        <v>426</v>
      </c>
      <c r="F44" s="97" t="s">
        <v>427</v>
      </c>
      <c r="G44" s="97">
        <v>3.0001000000000002</v>
      </c>
      <c r="H44" s="78">
        <v>3</v>
      </c>
      <c r="I44" s="78" t="s">
        <v>305</v>
      </c>
    </row>
    <row r="45" spans="1:9" ht="200" x14ac:dyDescent="0.35">
      <c r="A45" s="260"/>
      <c r="B45" s="260"/>
      <c r="C45" s="116" t="s">
        <v>306</v>
      </c>
      <c r="D45" s="98" t="s">
        <v>188</v>
      </c>
      <c r="E45" s="98" t="s">
        <v>40</v>
      </c>
      <c r="F45" s="98" t="s">
        <v>41</v>
      </c>
      <c r="G45" s="98">
        <v>3.0001000000000002</v>
      </c>
      <c r="H45" s="79">
        <v>3</v>
      </c>
      <c r="I45" s="79" t="s">
        <v>307</v>
      </c>
    </row>
    <row r="46" spans="1:9" ht="300" x14ac:dyDescent="0.35">
      <c r="A46" s="260"/>
      <c r="B46" s="260"/>
      <c r="C46" s="116" t="s">
        <v>191</v>
      </c>
      <c r="D46" s="98" t="s">
        <v>190</v>
      </c>
      <c r="E46" s="98" t="s">
        <v>189</v>
      </c>
      <c r="F46" s="98" t="s">
        <v>308</v>
      </c>
      <c r="G46" s="98">
        <v>3.0001000000000002</v>
      </c>
      <c r="H46" s="79">
        <v>3</v>
      </c>
      <c r="I46" s="79" t="s">
        <v>428</v>
      </c>
    </row>
    <row r="47" spans="1:9" ht="240" x14ac:dyDescent="0.35">
      <c r="A47" s="260"/>
      <c r="B47" s="260"/>
      <c r="C47" s="119" t="s">
        <v>429</v>
      </c>
      <c r="D47" s="99" t="s">
        <v>430</v>
      </c>
      <c r="E47" s="99" t="s">
        <v>193</v>
      </c>
      <c r="F47" s="99" t="s">
        <v>42</v>
      </c>
      <c r="G47" s="99">
        <v>3.0001000000000002</v>
      </c>
      <c r="H47" s="80">
        <v>3</v>
      </c>
      <c r="I47" s="80" t="s">
        <v>431</v>
      </c>
    </row>
    <row r="48" spans="1:9" ht="20" x14ac:dyDescent="0.35">
      <c r="A48" s="260">
        <v>3.5</v>
      </c>
      <c r="B48" s="261" t="s">
        <v>68</v>
      </c>
      <c r="C48" s="125"/>
      <c r="D48" s="86"/>
      <c r="E48" s="86"/>
      <c r="F48" s="86"/>
      <c r="G48" s="86"/>
      <c r="H48" s="88"/>
      <c r="I48" s="88"/>
    </row>
    <row r="49" spans="1:9" ht="180" x14ac:dyDescent="0.35">
      <c r="A49" s="260"/>
      <c r="B49" s="260"/>
      <c r="C49" s="66" t="s">
        <v>310</v>
      </c>
      <c r="D49" s="97" t="s">
        <v>194</v>
      </c>
      <c r="E49" s="97" t="s">
        <v>311</v>
      </c>
      <c r="F49" s="97" t="s">
        <v>43</v>
      </c>
      <c r="G49" s="97">
        <v>3.0001000000000002</v>
      </c>
      <c r="H49" s="78">
        <v>3</v>
      </c>
      <c r="I49" s="78" t="s">
        <v>312</v>
      </c>
    </row>
    <row r="50" spans="1:9" ht="200" x14ac:dyDescent="0.35">
      <c r="A50" s="260"/>
      <c r="B50" s="260"/>
      <c r="C50" s="116" t="s">
        <v>195</v>
      </c>
      <c r="D50" s="98" t="s">
        <v>432</v>
      </c>
      <c r="E50" s="98" t="s">
        <v>433</v>
      </c>
      <c r="F50" s="98" t="s">
        <v>133</v>
      </c>
      <c r="G50" s="98">
        <v>3.0001000000000002</v>
      </c>
      <c r="H50" s="79">
        <v>3</v>
      </c>
      <c r="I50" s="79" t="s">
        <v>313</v>
      </c>
    </row>
    <row r="51" spans="1:9" ht="320" x14ac:dyDescent="0.35">
      <c r="A51" s="260"/>
      <c r="B51" s="260"/>
      <c r="C51" s="116" t="s">
        <v>545</v>
      </c>
      <c r="D51" s="98" t="s">
        <v>436</v>
      </c>
      <c r="E51" s="98" t="s">
        <v>435</v>
      </c>
      <c r="F51" s="98" t="s">
        <v>44</v>
      </c>
      <c r="G51" s="98">
        <v>3.0001000000000002</v>
      </c>
      <c r="H51" s="79">
        <v>3</v>
      </c>
      <c r="I51" s="79" t="s">
        <v>434</v>
      </c>
    </row>
    <row r="52" spans="1:9" ht="240" x14ac:dyDescent="0.35">
      <c r="A52" s="260"/>
      <c r="B52" s="260"/>
      <c r="C52" s="116" t="s">
        <v>314</v>
      </c>
      <c r="D52" s="98" t="s">
        <v>196</v>
      </c>
      <c r="E52" s="98" t="s">
        <v>437</v>
      </c>
      <c r="F52" s="98" t="s">
        <v>132</v>
      </c>
      <c r="G52" s="98">
        <v>3.0001000000000002</v>
      </c>
      <c r="H52" s="79">
        <v>3</v>
      </c>
      <c r="I52" s="79" t="s">
        <v>315</v>
      </c>
    </row>
    <row r="53" spans="1:9" ht="240" x14ac:dyDescent="0.35">
      <c r="A53" s="260"/>
      <c r="B53" s="260"/>
      <c r="C53" s="116" t="s">
        <v>197</v>
      </c>
      <c r="D53" s="98" t="s">
        <v>438</v>
      </c>
      <c r="E53" s="98" t="s">
        <v>198</v>
      </c>
      <c r="F53" s="98" t="s">
        <v>199</v>
      </c>
      <c r="G53" s="98">
        <v>3.0001000000000002</v>
      </c>
      <c r="H53" s="79">
        <v>3</v>
      </c>
      <c r="I53" s="79" t="s">
        <v>69</v>
      </c>
    </row>
    <row r="54" spans="1:9" ht="220" x14ac:dyDescent="0.35">
      <c r="A54" s="260"/>
      <c r="B54" s="260"/>
      <c r="C54" s="116" t="s">
        <v>200</v>
      </c>
      <c r="D54" s="98" t="s">
        <v>439</v>
      </c>
      <c r="E54" s="98" t="s">
        <v>440</v>
      </c>
      <c r="F54" s="98" t="s">
        <v>316</v>
      </c>
      <c r="G54" s="98">
        <v>3.0001000000000002</v>
      </c>
      <c r="H54" s="79">
        <v>3</v>
      </c>
      <c r="I54" s="79" t="s">
        <v>95</v>
      </c>
    </row>
    <row r="55" spans="1:9" ht="39.65" customHeight="1" x14ac:dyDescent="0.35">
      <c r="A55" s="269" t="s">
        <v>45</v>
      </c>
      <c r="B55" s="269"/>
      <c r="C55" s="269"/>
      <c r="D55" s="269"/>
      <c r="E55" s="269"/>
      <c r="F55" s="269"/>
      <c r="G55" s="269"/>
      <c r="H55" s="269" t="s">
        <v>141</v>
      </c>
      <c r="I55" s="269"/>
    </row>
    <row r="56" spans="1:9" ht="20" x14ac:dyDescent="0.35">
      <c r="A56" s="108" t="s">
        <v>3</v>
      </c>
      <c r="B56" s="108" t="s">
        <v>139</v>
      </c>
      <c r="C56" s="126" t="s">
        <v>140</v>
      </c>
      <c r="D56" s="109">
        <v>1</v>
      </c>
      <c r="E56" s="109">
        <v>2</v>
      </c>
      <c r="F56" s="109">
        <v>3</v>
      </c>
      <c r="G56" s="109">
        <v>4</v>
      </c>
      <c r="H56" s="109" t="s">
        <v>157</v>
      </c>
      <c r="I56" s="87" t="s">
        <v>113</v>
      </c>
    </row>
    <row r="57" spans="1:9" ht="20" x14ac:dyDescent="0.35">
      <c r="A57" s="264">
        <v>4.0999999999999996</v>
      </c>
      <c r="B57" s="264" t="s">
        <v>46</v>
      </c>
      <c r="C57" s="265" t="s">
        <v>70</v>
      </c>
      <c r="D57" s="110"/>
      <c r="E57" s="110"/>
      <c r="F57" s="110"/>
      <c r="G57" s="110"/>
      <c r="H57" s="110"/>
      <c r="I57" s="267" t="s">
        <v>317</v>
      </c>
    </row>
    <row r="58" spans="1:9" ht="300" x14ac:dyDescent="0.35">
      <c r="A58" s="260"/>
      <c r="B58" s="260"/>
      <c r="C58" s="266"/>
      <c r="D58" s="98" t="s">
        <v>318</v>
      </c>
      <c r="E58" s="98" t="s">
        <v>441</v>
      </c>
      <c r="F58" s="98" t="s">
        <v>201</v>
      </c>
      <c r="G58" s="98" t="s">
        <v>134</v>
      </c>
      <c r="H58" s="79">
        <v>4</v>
      </c>
      <c r="I58" s="268"/>
    </row>
    <row r="59" spans="1:9" ht="320" x14ac:dyDescent="0.35">
      <c r="A59" s="260"/>
      <c r="B59" s="260"/>
      <c r="C59" s="116" t="s">
        <v>544</v>
      </c>
      <c r="D59" s="98" t="s">
        <v>136</v>
      </c>
      <c r="E59" s="98" t="s">
        <v>442</v>
      </c>
      <c r="F59" s="98" t="s">
        <v>443</v>
      </c>
      <c r="G59" s="98" t="s">
        <v>135</v>
      </c>
      <c r="H59" s="79">
        <v>4</v>
      </c>
      <c r="I59" s="79" t="s">
        <v>358</v>
      </c>
    </row>
    <row r="60" spans="1:9" ht="180" x14ac:dyDescent="0.35">
      <c r="A60" s="260"/>
      <c r="B60" s="260"/>
      <c r="C60" s="119" t="s">
        <v>205</v>
      </c>
      <c r="D60" s="99" t="s">
        <v>204</v>
      </c>
      <c r="E60" s="99" t="s">
        <v>203</v>
      </c>
      <c r="F60" s="99" t="s">
        <v>202</v>
      </c>
      <c r="G60" s="99" t="s">
        <v>444</v>
      </c>
      <c r="H60" s="80">
        <v>4</v>
      </c>
      <c r="I60" s="80" t="s">
        <v>445</v>
      </c>
    </row>
    <row r="61" spans="1:9" ht="20" x14ac:dyDescent="0.35">
      <c r="A61" s="260">
        <v>4.2</v>
      </c>
      <c r="B61" s="261" t="s">
        <v>48</v>
      </c>
      <c r="C61" s="125"/>
      <c r="D61" s="86"/>
      <c r="E61" s="86"/>
      <c r="F61" s="86"/>
      <c r="G61" s="86"/>
      <c r="H61" s="86"/>
      <c r="I61" s="86"/>
    </row>
    <row r="62" spans="1:9" ht="310.75" customHeight="1" x14ac:dyDescent="0.35">
      <c r="A62" s="260"/>
      <c r="B62" s="260"/>
      <c r="C62" s="66" t="s">
        <v>49</v>
      </c>
      <c r="D62" s="97" t="s">
        <v>446</v>
      </c>
      <c r="E62" s="97" t="s">
        <v>447</v>
      </c>
      <c r="F62" s="97" t="s">
        <v>319</v>
      </c>
      <c r="G62" s="97">
        <v>3.0001000000000002</v>
      </c>
      <c r="H62" s="78">
        <v>3</v>
      </c>
      <c r="I62" s="78" t="s">
        <v>448</v>
      </c>
    </row>
    <row r="63" spans="1:9" ht="409.5" x14ac:dyDescent="0.35">
      <c r="A63" s="260"/>
      <c r="B63" s="260"/>
      <c r="C63" s="119" t="s">
        <v>206</v>
      </c>
      <c r="D63" s="99" t="s">
        <v>449</v>
      </c>
      <c r="E63" s="99" t="s">
        <v>320</v>
      </c>
      <c r="F63" s="99" t="s">
        <v>321</v>
      </c>
      <c r="G63" s="99">
        <v>3.0001000000000002</v>
      </c>
      <c r="H63" s="80">
        <v>3</v>
      </c>
      <c r="I63" s="80" t="s">
        <v>448</v>
      </c>
    </row>
    <row r="64" spans="1:9" ht="20" x14ac:dyDescent="0.35">
      <c r="A64" s="260">
        <v>4.3</v>
      </c>
      <c r="B64" s="261" t="s">
        <v>51</v>
      </c>
      <c r="C64" s="125"/>
      <c r="D64" s="86"/>
      <c r="E64" s="86"/>
      <c r="F64" s="86"/>
      <c r="G64" s="86"/>
      <c r="H64" s="86"/>
      <c r="I64" s="86"/>
    </row>
    <row r="65" spans="1:9" ht="300" x14ac:dyDescent="0.35">
      <c r="A65" s="260"/>
      <c r="B65" s="260"/>
      <c r="C65" s="124" t="s">
        <v>52</v>
      </c>
      <c r="D65" s="111" t="s">
        <v>207</v>
      </c>
      <c r="E65" s="111" t="s">
        <v>208</v>
      </c>
      <c r="F65" s="111" t="s">
        <v>209</v>
      </c>
      <c r="G65" s="111">
        <v>3.0001000000000002</v>
      </c>
      <c r="H65" s="84">
        <v>3</v>
      </c>
      <c r="I65" s="84" t="s">
        <v>210</v>
      </c>
    </row>
    <row r="66" spans="1:9" ht="20" x14ac:dyDescent="0.35">
      <c r="A66" s="260">
        <v>4.4000000000000004</v>
      </c>
      <c r="B66" s="261" t="s">
        <v>53</v>
      </c>
      <c r="C66" s="125"/>
      <c r="D66" s="86"/>
      <c r="E66" s="86"/>
      <c r="F66" s="86"/>
      <c r="G66" s="86"/>
      <c r="H66" s="86"/>
      <c r="I66" s="86"/>
    </row>
    <row r="67" spans="1:9" ht="280" x14ac:dyDescent="0.35">
      <c r="A67" s="260"/>
      <c r="B67" s="260"/>
      <c r="C67" s="66" t="s">
        <v>54</v>
      </c>
      <c r="D67" s="103" t="s">
        <v>211</v>
      </c>
      <c r="E67" s="103" t="s">
        <v>212</v>
      </c>
      <c r="F67" s="103" t="s">
        <v>213</v>
      </c>
      <c r="G67" s="97">
        <v>3.0001000000000002</v>
      </c>
      <c r="H67" s="78">
        <v>3</v>
      </c>
      <c r="I67" s="78" t="s">
        <v>322</v>
      </c>
    </row>
    <row r="68" spans="1:9" ht="220" x14ac:dyDescent="0.35">
      <c r="A68" s="260"/>
      <c r="B68" s="260"/>
      <c r="C68" s="116" t="s">
        <v>55</v>
      </c>
      <c r="D68" s="98" t="s">
        <v>217</v>
      </c>
      <c r="E68" s="98" t="s">
        <v>216</v>
      </c>
      <c r="F68" s="98" t="s">
        <v>215</v>
      </c>
      <c r="G68" s="98">
        <v>3.0001000000000002</v>
      </c>
      <c r="H68" s="79">
        <v>3</v>
      </c>
      <c r="I68" s="79" t="s">
        <v>214</v>
      </c>
    </row>
    <row r="69" spans="1:9" ht="220" x14ac:dyDescent="0.35">
      <c r="A69" s="260"/>
      <c r="B69" s="260"/>
      <c r="C69" s="128" t="s">
        <v>56</v>
      </c>
      <c r="D69" s="101" t="s">
        <v>218</v>
      </c>
      <c r="E69" s="101" t="s">
        <v>219</v>
      </c>
      <c r="F69" s="101" t="s">
        <v>220</v>
      </c>
      <c r="G69" s="101"/>
      <c r="H69" s="79">
        <v>3</v>
      </c>
      <c r="I69" s="79" t="s">
        <v>221</v>
      </c>
    </row>
    <row r="70" spans="1:9" ht="180" x14ac:dyDescent="0.35">
      <c r="A70" s="260"/>
      <c r="B70" s="260"/>
      <c r="C70" s="119" t="s">
        <v>57</v>
      </c>
      <c r="D70" s="99" t="s">
        <v>222</v>
      </c>
      <c r="E70" s="99" t="s">
        <v>223</v>
      </c>
      <c r="F70" s="99" t="s">
        <v>224</v>
      </c>
      <c r="G70" s="99">
        <v>3.0001000000000002</v>
      </c>
      <c r="H70" s="80">
        <v>3</v>
      </c>
      <c r="I70" s="80" t="s">
        <v>225</v>
      </c>
    </row>
    <row r="71" spans="1:9" ht="20" x14ac:dyDescent="0.35">
      <c r="A71" s="260">
        <v>4.5</v>
      </c>
      <c r="B71" s="261" t="s">
        <v>58</v>
      </c>
      <c r="C71" s="125"/>
      <c r="D71" s="86"/>
      <c r="E71" s="86"/>
      <c r="F71" s="86"/>
      <c r="G71" s="86"/>
      <c r="H71" s="86"/>
      <c r="I71" s="86"/>
    </row>
    <row r="72" spans="1:9" ht="220" x14ac:dyDescent="0.35">
      <c r="A72" s="260"/>
      <c r="B72" s="260"/>
      <c r="C72" s="66" t="s">
        <v>59</v>
      </c>
      <c r="D72" s="97" t="s">
        <v>60</v>
      </c>
      <c r="E72" s="97" t="s">
        <v>450</v>
      </c>
      <c r="F72" s="97" t="s">
        <v>451</v>
      </c>
      <c r="G72" s="97" t="s">
        <v>61</v>
      </c>
      <c r="H72" s="78">
        <v>4</v>
      </c>
      <c r="I72" s="78" t="s">
        <v>323</v>
      </c>
    </row>
    <row r="73" spans="1:9" ht="260" x14ac:dyDescent="0.35">
      <c r="A73" s="260"/>
      <c r="B73" s="260"/>
      <c r="C73" s="116" t="s">
        <v>230</v>
      </c>
      <c r="D73" s="98" t="s">
        <v>324</v>
      </c>
      <c r="E73" s="98" t="s">
        <v>229</v>
      </c>
      <c r="F73" s="98" t="s">
        <v>228</v>
      </c>
      <c r="G73" s="98" t="s">
        <v>227</v>
      </c>
      <c r="H73" s="79">
        <v>4</v>
      </c>
      <c r="I73" s="79" t="s">
        <v>226</v>
      </c>
    </row>
    <row r="74" spans="1:9" ht="20" x14ac:dyDescent="0.35">
      <c r="A74" s="262" t="s">
        <v>63</v>
      </c>
      <c r="B74" s="262"/>
      <c r="C74" s="262"/>
      <c r="D74" s="262"/>
      <c r="E74" s="262"/>
      <c r="F74" s="262"/>
      <c r="G74" s="262"/>
      <c r="H74" s="263" t="s">
        <v>141</v>
      </c>
      <c r="I74" s="263"/>
    </row>
    <row r="75" spans="1:9" ht="20" x14ac:dyDescent="0.35">
      <c r="A75" s="112" t="s">
        <v>3</v>
      </c>
      <c r="B75" s="89" t="s">
        <v>139</v>
      </c>
      <c r="C75" s="129" t="s">
        <v>140</v>
      </c>
      <c r="D75" s="113">
        <v>1</v>
      </c>
      <c r="E75" s="114">
        <v>2</v>
      </c>
      <c r="F75" s="114">
        <v>3</v>
      </c>
      <c r="G75" s="114">
        <v>4</v>
      </c>
      <c r="H75" s="115" t="s">
        <v>157</v>
      </c>
      <c r="I75" s="89" t="s">
        <v>113</v>
      </c>
    </row>
    <row r="76" spans="1:9" ht="20" x14ac:dyDescent="0.35">
      <c r="A76" s="264" t="s">
        <v>5</v>
      </c>
      <c r="B76" s="264" t="s">
        <v>154</v>
      </c>
      <c r="C76" s="265" t="s">
        <v>231</v>
      </c>
      <c r="D76" s="110"/>
      <c r="E76" s="110"/>
      <c r="F76" s="110"/>
      <c r="G76" s="110"/>
      <c r="H76" s="110"/>
      <c r="I76" s="267" t="s">
        <v>233</v>
      </c>
    </row>
    <row r="77" spans="1:9" ht="120" x14ac:dyDescent="0.35">
      <c r="A77" s="260"/>
      <c r="B77" s="260"/>
      <c r="C77" s="266"/>
      <c r="D77" s="98" t="s">
        <v>325</v>
      </c>
      <c r="E77" s="98" t="s">
        <v>452</v>
      </c>
      <c r="F77" s="98" t="s">
        <v>232</v>
      </c>
      <c r="G77" s="98">
        <v>3.0001000000000002</v>
      </c>
      <c r="H77" s="79">
        <v>3</v>
      </c>
      <c r="I77" s="268"/>
    </row>
    <row r="78" spans="1:9" ht="180" x14ac:dyDescent="0.35">
      <c r="A78" s="260"/>
      <c r="B78" s="260"/>
      <c r="C78" s="119" t="s">
        <v>79</v>
      </c>
      <c r="D78" s="99" t="s">
        <v>234</v>
      </c>
      <c r="E78" s="99" t="s">
        <v>235</v>
      </c>
      <c r="F78" s="99" t="s">
        <v>326</v>
      </c>
      <c r="G78" s="99">
        <v>3.0001000000000002</v>
      </c>
      <c r="H78" s="80">
        <v>3</v>
      </c>
      <c r="I78" s="80" t="s">
        <v>327</v>
      </c>
    </row>
    <row r="79" spans="1:9" ht="20" x14ac:dyDescent="0.35">
      <c r="A79" s="260">
        <v>5.2</v>
      </c>
      <c r="B79" s="261" t="s">
        <v>155</v>
      </c>
      <c r="C79" s="125"/>
      <c r="D79" s="86"/>
      <c r="E79" s="86"/>
      <c r="F79" s="86"/>
      <c r="G79" s="86"/>
      <c r="H79" s="86"/>
      <c r="I79" s="86"/>
    </row>
    <row r="80" spans="1:9" ht="120" x14ac:dyDescent="0.35">
      <c r="A80" s="260"/>
      <c r="B80" s="260"/>
      <c r="C80" s="66" t="s">
        <v>456</v>
      </c>
      <c r="D80" s="97" t="s">
        <v>455</v>
      </c>
      <c r="E80" s="97" t="s">
        <v>328</v>
      </c>
      <c r="F80" s="97" t="s">
        <v>454</v>
      </c>
      <c r="G80" s="97">
        <v>3.0001000000000002</v>
      </c>
      <c r="H80" s="78">
        <v>3</v>
      </c>
      <c r="I80" s="78" t="s">
        <v>453</v>
      </c>
    </row>
    <row r="81" spans="1:9" ht="320" x14ac:dyDescent="0.35">
      <c r="A81" s="260"/>
      <c r="B81" s="260"/>
      <c r="C81" s="116" t="s">
        <v>543</v>
      </c>
      <c r="D81" s="98" t="s">
        <v>237</v>
      </c>
      <c r="E81" s="98" t="s">
        <v>236</v>
      </c>
      <c r="F81" s="98" t="s">
        <v>457</v>
      </c>
      <c r="G81" s="98">
        <v>3.0001000000000002</v>
      </c>
      <c r="H81" s="79">
        <v>3</v>
      </c>
      <c r="I81" s="79" t="s">
        <v>458</v>
      </c>
    </row>
    <row r="82" spans="1:9" ht="360" x14ac:dyDescent="0.35">
      <c r="A82" s="260"/>
      <c r="B82" s="260"/>
      <c r="C82" s="119" t="s">
        <v>463</v>
      </c>
      <c r="D82" s="99" t="s">
        <v>238</v>
      </c>
      <c r="E82" s="99" t="s">
        <v>239</v>
      </c>
      <c r="F82" s="99" t="s">
        <v>462</v>
      </c>
      <c r="G82" s="99" t="s">
        <v>461</v>
      </c>
      <c r="H82" s="80">
        <v>4</v>
      </c>
      <c r="I82" s="80" t="s">
        <v>459</v>
      </c>
    </row>
    <row r="83" spans="1:9" ht="20" x14ac:dyDescent="0.35">
      <c r="A83" s="260">
        <v>5.3</v>
      </c>
      <c r="B83" s="261" t="s">
        <v>156</v>
      </c>
      <c r="C83" s="125"/>
      <c r="D83" s="86"/>
      <c r="E83" s="86"/>
      <c r="F83" s="86"/>
      <c r="G83" s="86"/>
      <c r="H83" s="86"/>
      <c r="I83" s="86"/>
    </row>
    <row r="84" spans="1:9" ht="280" x14ac:dyDescent="0.35">
      <c r="A84" s="260"/>
      <c r="B84" s="260"/>
      <c r="C84" s="66" t="s">
        <v>464</v>
      </c>
      <c r="D84" s="97" t="s">
        <v>241</v>
      </c>
      <c r="E84" s="97" t="s">
        <v>465</v>
      </c>
      <c r="F84" s="97" t="s">
        <v>240</v>
      </c>
      <c r="G84" s="97">
        <v>3.0001000000000002</v>
      </c>
      <c r="H84" s="78">
        <v>3</v>
      </c>
      <c r="I84" s="78" t="s">
        <v>460</v>
      </c>
    </row>
  </sheetData>
  <mergeCells count="62">
    <mergeCell ref="B2:C2"/>
    <mergeCell ref="H2:I2"/>
    <mergeCell ref="A3:G3"/>
    <mergeCell ref="H3:I3"/>
    <mergeCell ref="A5:A8"/>
    <mergeCell ref="B5:B8"/>
    <mergeCell ref="A9:A13"/>
    <mergeCell ref="B9:B13"/>
    <mergeCell ref="A14:A15"/>
    <mergeCell ref="B14:B15"/>
    <mergeCell ref="A16:A17"/>
    <mergeCell ref="B16:B17"/>
    <mergeCell ref="A18:G18"/>
    <mergeCell ref="H18:I18"/>
    <mergeCell ref="A20:A21"/>
    <mergeCell ref="B20:B21"/>
    <mergeCell ref="C20:C21"/>
    <mergeCell ref="I20:I21"/>
    <mergeCell ref="A22:A28"/>
    <mergeCell ref="B22:B28"/>
    <mergeCell ref="A29:A31"/>
    <mergeCell ref="B29:B31"/>
    <mergeCell ref="A32:A34"/>
    <mergeCell ref="B32:B34"/>
    <mergeCell ref="A35:G35"/>
    <mergeCell ref="H35:I35"/>
    <mergeCell ref="A37:A38"/>
    <mergeCell ref="B37:B38"/>
    <mergeCell ref="C37:C38"/>
    <mergeCell ref="I37:I38"/>
    <mergeCell ref="A39:A40"/>
    <mergeCell ref="B39:B40"/>
    <mergeCell ref="A41:A42"/>
    <mergeCell ref="B41:B42"/>
    <mergeCell ref="A43:A47"/>
    <mergeCell ref="B43:B47"/>
    <mergeCell ref="A48:A54"/>
    <mergeCell ref="B48:B54"/>
    <mergeCell ref="A55:G55"/>
    <mergeCell ref="H55:I55"/>
    <mergeCell ref="A57:A60"/>
    <mergeCell ref="B57:B60"/>
    <mergeCell ref="C57:C58"/>
    <mergeCell ref="I57:I58"/>
    <mergeCell ref="A61:A63"/>
    <mergeCell ref="B61:B63"/>
    <mergeCell ref="A64:A65"/>
    <mergeCell ref="B64:B65"/>
    <mergeCell ref="A66:A70"/>
    <mergeCell ref="B66:B70"/>
    <mergeCell ref="H74:I74"/>
    <mergeCell ref="A76:A78"/>
    <mergeCell ref="B76:B78"/>
    <mergeCell ref="C76:C77"/>
    <mergeCell ref="I76:I77"/>
    <mergeCell ref="A79:A82"/>
    <mergeCell ref="B79:B82"/>
    <mergeCell ref="A83:A84"/>
    <mergeCell ref="B83:B84"/>
    <mergeCell ref="A71:A73"/>
    <mergeCell ref="B71:B73"/>
    <mergeCell ref="A74:G74"/>
  </mergeCells>
  <conditionalFormatting sqref="H5 H8 H10:H16 H21:H28 H30:H31 H33:H34 H38 H40 H42 H44:H47 H49:H54 H62:H63 H65 H67:H70 H77:H78 H80:H81 H84">
    <cfRule type="cellIs" dxfId="18" priority="2" operator="greaterThanOrEqual">
      <formula>$G5</formula>
    </cfRule>
  </conditionalFormatting>
  <conditionalFormatting sqref="H6:H7 H9 H17 H58:H60 H72:H73 H82">
    <cfRule type="cellIs" dxfId="17" priority="1" operator="greaterThanOrEqual">
      <formula>4.000001</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EBC1B-1E76-417E-9239-CDC85037011E}">
  <sheetPr>
    <tabColor theme="4" tint="0.39997558519241921"/>
  </sheetPr>
  <dimension ref="A3:H114"/>
  <sheetViews>
    <sheetView rightToLeft="1" zoomScale="120" zoomScaleNormal="120" zoomScalePageLayoutView="125" workbookViewId="0">
      <selection activeCell="A111" sqref="A111"/>
    </sheetView>
  </sheetViews>
  <sheetFormatPr defaultColWidth="8.9140625" defaultRowHeight="15.5" x14ac:dyDescent="0.35"/>
  <cols>
    <col min="1" max="1" width="20.5" style="7" customWidth="1"/>
    <col min="2" max="2" width="16.9140625" customWidth="1"/>
    <col min="3" max="4" width="21.5" customWidth="1"/>
    <col min="5" max="5" width="22.5" customWidth="1"/>
    <col min="6" max="6" width="16.9140625" customWidth="1"/>
    <col min="7" max="7" width="16.9140625" hidden="1" customWidth="1"/>
    <col min="8" max="8" width="22.4140625" customWidth="1"/>
  </cols>
  <sheetData>
    <row r="3" spans="1:8" ht="21.9" customHeight="1" x14ac:dyDescent="0.35">
      <c r="A3" s="34" t="s">
        <v>244</v>
      </c>
      <c r="B3" s="285" t="s">
        <v>99</v>
      </c>
      <c r="C3" s="285"/>
      <c r="D3" s="285"/>
      <c r="E3" s="285"/>
      <c r="F3" s="52"/>
      <c r="G3" s="52"/>
      <c r="H3" s="53"/>
    </row>
    <row r="4" spans="1:8" ht="25" x14ac:dyDescent="0.35">
      <c r="A4" s="54" t="s">
        <v>139</v>
      </c>
      <c r="B4" s="55" t="s">
        <v>19</v>
      </c>
      <c r="C4" s="55" t="s">
        <v>26</v>
      </c>
      <c r="D4" s="55" t="s">
        <v>243</v>
      </c>
      <c r="E4" s="55" t="s">
        <v>242</v>
      </c>
      <c r="F4" s="56"/>
      <c r="G4" s="56"/>
      <c r="H4" s="57"/>
    </row>
    <row r="5" spans="1:8" ht="13.5" customHeight="1" x14ac:dyDescent="0.35">
      <c r="A5" s="54" t="s">
        <v>96</v>
      </c>
      <c r="B5" s="58">
        <v>0</v>
      </c>
      <c r="C5" s="58">
        <v>0</v>
      </c>
      <c r="D5" s="58">
        <v>0</v>
      </c>
      <c r="E5" s="58">
        <v>0</v>
      </c>
      <c r="F5" s="59"/>
      <c r="G5" s="56"/>
      <c r="H5" s="59">
        <f>SUM(B5:E5)/4</f>
        <v>0</v>
      </c>
    </row>
    <row r="6" spans="1:8" x14ac:dyDescent="0.35">
      <c r="A6" s="54" t="s">
        <v>97</v>
      </c>
      <c r="B6" s="60">
        <v>0</v>
      </c>
      <c r="C6" s="60">
        <v>0</v>
      </c>
      <c r="D6" s="60">
        <v>0</v>
      </c>
      <c r="E6" s="60">
        <v>0</v>
      </c>
      <c r="F6" s="59"/>
      <c r="G6" s="56">
        <f>SUM(B6:E6)/4</f>
        <v>0</v>
      </c>
      <c r="H6" s="59">
        <f>SUM(B6:E6)/4</f>
        <v>0</v>
      </c>
    </row>
    <row r="7" spans="1:8" ht="26.25" customHeight="1" x14ac:dyDescent="0.35">
      <c r="A7" s="54" t="s">
        <v>98</v>
      </c>
      <c r="B7" s="63">
        <v>3.75</v>
      </c>
      <c r="C7" s="63">
        <v>3.6</v>
      </c>
      <c r="D7" s="63">
        <v>4</v>
      </c>
      <c r="E7" s="63">
        <v>3.5</v>
      </c>
      <c r="F7" s="61" t="s">
        <v>101</v>
      </c>
      <c r="G7" s="62">
        <f>SUM(B7:E7)/4</f>
        <v>3.7124999999999999</v>
      </c>
      <c r="H7" s="62"/>
    </row>
    <row r="24" spans="1:8" ht="21.9" customHeight="1" x14ac:dyDescent="0.35">
      <c r="A24" s="11" t="s">
        <v>246</v>
      </c>
      <c r="B24" s="286" t="s">
        <v>100</v>
      </c>
      <c r="C24" s="286"/>
      <c r="D24" s="286"/>
      <c r="E24" s="286"/>
      <c r="F24" s="12"/>
      <c r="G24" s="9"/>
      <c r="H24" s="9"/>
    </row>
    <row r="25" spans="1:8" ht="25" x14ac:dyDescent="0.35">
      <c r="A25" s="20" t="s">
        <v>139</v>
      </c>
      <c r="B25" s="67" t="s">
        <v>29</v>
      </c>
      <c r="C25" s="67" t="s">
        <v>329</v>
      </c>
      <c r="D25" s="67" t="s">
        <v>90</v>
      </c>
      <c r="E25" s="67" t="s">
        <v>245</v>
      </c>
      <c r="F25" s="15"/>
      <c r="G25" s="15"/>
      <c r="H25" s="15"/>
    </row>
    <row r="26" spans="1:8" ht="14.25" customHeight="1" x14ac:dyDescent="0.35">
      <c r="A26" s="20" t="s">
        <v>96</v>
      </c>
      <c r="B26" s="16">
        <v>0</v>
      </c>
      <c r="C26" s="16">
        <v>0</v>
      </c>
      <c r="D26" s="16">
        <v>0</v>
      </c>
      <c r="E26" s="16">
        <v>0</v>
      </c>
      <c r="F26" s="15"/>
      <c r="G26" s="15"/>
      <c r="H26" s="18">
        <f>SUM(B26:E26)/4</f>
        <v>0</v>
      </c>
    </row>
    <row r="27" spans="1:8" ht="21" customHeight="1" x14ac:dyDescent="0.35">
      <c r="A27" s="20" t="s">
        <v>97</v>
      </c>
      <c r="B27" s="16">
        <v>0</v>
      </c>
      <c r="C27" s="16">
        <v>0</v>
      </c>
      <c r="D27" s="16">
        <v>0</v>
      </c>
      <c r="E27" s="16">
        <v>0</v>
      </c>
      <c r="F27" s="15"/>
      <c r="G27" s="19">
        <f>SUM(B27:E27)/4</f>
        <v>0</v>
      </c>
      <c r="H27" s="18">
        <f>SUM(B27:E27)/4</f>
        <v>0</v>
      </c>
    </row>
    <row r="28" spans="1:8" ht="57" customHeight="1" x14ac:dyDescent="0.35">
      <c r="A28" s="20" t="s">
        <v>98</v>
      </c>
      <c r="B28" s="41">
        <v>4</v>
      </c>
      <c r="C28" s="41">
        <v>3.1428571428571428</v>
      </c>
      <c r="D28" s="41">
        <v>3</v>
      </c>
      <c r="E28" s="41">
        <v>3</v>
      </c>
      <c r="F28" s="43" t="s">
        <v>101</v>
      </c>
      <c r="G28" s="45">
        <f>SUM(B28:E28)/4</f>
        <v>3.2857142857142856</v>
      </c>
      <c r="H28" s="43"/>
    </row>
    <row r="45" spans="1:8" ht="21.9" customHeight="1" x14ac:dyDescent="0.35">
      <c r="A45" s="26" t="s">
        <v>247</v>
      </c>
      <c r="B45" s="287" t="s">
        <v>102</v>
      </c>
      <c r="C45" s="287"/>
      <c r="D45" s="287"/>
      <c r="E45" s="287"/>
      <c r="F45" s="287"/>
      <c r="G45" s="27"/>
      <c r="H45" s="15"/>
    </row>
    <row r="46" spans="1:8" ht="38.5" x14ac:dyDescent="0.35">
      <c r="A46" s="20" t="s">
        <v>139</v>
      </c>
      <c r="B46" s="8" t="s">
        <v>253</v>
      </c>
      <c r="C46" s="8" t="s">
        <v>252</v>
      </c>
      <c r="D46" s="8" t="s">
        <v>251</v>
      </c>
      <c r="E46" s="8" t="s">
        <v>250</v>
      </c>
      <c r="F46" s="8" t="s">
        <v>255</v>
      </c>
      <c r="G46" s="14"/>
      <c r="H46" s="15"/>
    </row>
    <row r="47" spans="1:8" ht="18.75" customHeight="1" x14ac:dyDescent="0.35">
      <c r="A47" s="20" t="s">
        <v>96</v>
      </c>
      <c r="B47" s="16">
        <v>0</v>
      </c>
      <c r="C47" s="16">
        <v>0</v>
      </c>
      <c r="D47" s="16">
        <v>0</v>
      </c>
      <c r="E47" s="16">
        <v>0</v>
      </c>
      <c r="F47" s="17">
        <v>0</v>
      </c>
      <c r="G47" s="14"/>
      <c r="H47" s="18">
        <f>SUM(B47:F47)/5</f>
        <v>0</v>
      </c>
    </row>
    <row r="48" spans="1:8" ht="21.75" customHeight="1" x14ac:dyDescent="0.35">
      <c r="A48" s="20" t="s">
        <v>97</v>
      </c>
      <c r="B48" s="16">
        <v>0</v>
      </c>
      <c r="C48" s="16">
        <v>0</v>
      </c>
      <c r="D48" s="16">
        <v>0</v>
      </c>
      <c r="E48" s="16">
        <v>0</v>
      </c>
      <c r="F48" s="17">
        <v>0</v>
      </c>
      <c r="G48" s="8">
        <f>SUM(B48:F48)/5</f>
        <v>0</v>
      </c>
      <c r="H48" s="18">
        <f>SUM(B48:F48)/5</f>
        <v>0</v>
      </c>
    </row>
    <row r="49" spans="1:8" ht="31.5" customHeight="1" x14ac:dyDescent="0.35">
      <c r="A49" s="20" t="s">
        <v>98</v>
      </c>
      <c r="B49" s="41">
        <v>3</v>
      </c>
      <c r="C49" s="41">
        <v>3</v>
      </c>
      <c r="D49" s="41">
        <v>3</v>
      </c>
      <c r="E49" s="41">
        <v>3</v>
      </c>
      <c r="F49" s="41">
        <v>3</v>
      </c>
      <c r="G49" s="42">
        <f>SUM(B49:F49)/5</f>
        <v>3</v>
      </c>
      <c r="H49" s="43" t="s">
        <v>101</v>
      </c>
    </row>
    <row r="67" spans="1:8" ht="21.9" customHeight="1" x14ac:dyDescent="0.35">
      <c r="A67" s="28" t="s">
        <v>248</v>
      </c>
      <c r="B67" s="288" t="s">
        <v>103</v>
      </c>
      <c r="C67" s="288"/>
      <c r="D67" s="288"/>
      <c r="E67" s="288"/>
      <c r="F67" s="288"/>
      <c r="G67" s="24"/>
      <c r="H67" s="15"/>
    </row>
    <row r="68" spans="1:8" x14ac:dyDescent="0.35">
      <c r="A68" s="20" t="s">
        <v>139</v>
      </c>
      <c r="B68" s="25" t="s">
        <v>46</v>
      </c>
      <c r="C68" s="25" t="s">
        <v>48</v>
      </c>
      <c r="D68" s="25" t="s">
        <v>51</v>
      </c>
      <c r="E68" s="25" t="s">
        <v>53</v>
      </c>
      <c r="F68" s="25" t="s">
        <v>58</v>
      </c>
      <c r="G68" s="22"/>
      <c r="H68" s="15"/>
    </row>
    <row r="69" spans="1:8" ht="18.75" customHeight="1" x14ac:dyDescent="0.35">
      <c r="A69" s="20" t="s">
        <v>96</v>
      </c>
      <c r="B69" s="21">
        <v>0</v>
      </c>
      <c r="C69" s="21">
        <v>0</v>
      </c>
      <c r="D69" s="21">
        <v>0</v>
      </c>
      <c r="E69" s="21">
        <v>0</v>
      </c>
      <c r="F69" s="21">
        <v>0</v>
      </c>
      <c r="G69" s="22"/>
      <c r="H69" s="18">
        <f>SUM(B69:F69)/5</f>
        <v>0</v>
      </c>
    </row>
    <row r="70" spans="1:8" ht="23.25" customHeight="1" x14ac:dyDescent="0.35">
      <c r="A70" s="20" t="s">
        <v>97</v>
      </c>
      <c r="B70" s="21">
        <v>0</v>
      </c>
      <c r="C70" s="21">
        <v>0</v>
      </c>
      <c r="D70" s="21">
        <v>0</v>
      </c>
      <c r="E70" s="21">
        <v>0</v>
      </c>
      <c r="F70" s="21">
        <v>0</v>
      </c>
      <c r="G70" s="23">
        <f>SUM(B70:F70)/5</f>
        <v>0</v>
      </c>
      <c r="H70" s="18">
        <f>SUM(B70:F70)/5</f>
        <v>0</v>
      </c>
    </row>
    <row r="71" spans="1:8" ht="27" customHeight="1" x14ac:dyDescent="0.35">
      <c r="A71" s="20" t="s">
        <v>98</v>
      </c>
      <c r="B71" s="46">
        <v>4</v>
      </c>
      <c r="C71" s="46">
        <v>3</v>
      </c>
      <c r="D71" s="46">
        <v>3</v>
      </c>
      <c r="E71" s="46">
        <v>3</v>
      </c>
      <c r="F71" s="46">
        <v>4</v>
      </c>
      <c r="G71" s="47">
        <f>SUM(B71:F71)/5</f>
        <v>3.4</v>
      </c>
      <c r="H71" s="43" t="s">
        <v>101</v>
      </c>
    </row>
    <row r="74" spans="1:8" x14ac:dyDescent="0.35">
      <c r="F74" t="s">
        <v>466</v>
      </c>
    </row>
    <row r="90" spans="1:8" ht="21.9" customHeight="1" x14ac:dyDescent="0.35">
      <c r="A90" s="33" t="s">
        <v>249</v>
      </c>
      <c r="B90" s="284" t="s">
        <v>104</v>
      </c>
      <c r="C90" s="284"/>
      <c r="D90" s="284"/>
      <c r="E90" s="15"/>
      <c r="F90" s="29"/>
      <c r="G90" s="13"/>
      <c r="H90" s="13"/>
    </row>
    <row r="91" spans="1:8" ht="26" x14ac:dyDescent="0.35">
      <c r="A91" s="20" t="s">
        <v>139</v>
      </c>
      <c r="B91" s="32" t="s">
        <v>256</v>
      </c>
      <c r="C91" s="32" t="s">
        <v>257</v>
      </c>
      <c r="D91" s="32" t="s">
        <v>254</v>
      </c>
      <c r="E91" s="19"/>
      <c r="F91" s="19"/>
      <c r="G91" s="13"/>
      <c r="H91" s="9"/>
    </row>
    <row r="92" spans="1:8" ht="12" customHeight="1" x14ac:dyDescent="0.35">
      <c r="A92" s="20" t="s">
        <v>96</v>
      </c>
      <c r="B92" s="31">
        <v>0</v>
      </c>
      <c r="C92" s="31">
        <v>0</v>
      </c>
      <c r="D92" s="31">
        <v>0</v>
      </c>
      <c r="E92" s="18"/>
      <c r="F92" s="29"/>
      <c r="G92" s="13"/>
      <c r="H92" s="10">
        <f>SUM(B92:D92)/3</f>
        <v>0</v>
      </c>
    </row>
    <row r="93" spans="1:8" ht="12.75" customHeight="1" x14ac:dyDescent="0.35">
      <c r="A93" s="20" t="s">
        <v>97</v>
      </c>
      <c r="B93" s="31">
        <v>0</v>
      </c>
      <c r="C93" s="31">
        <v>0</v>
      </c>
      <c r="D93" s="31">
        <v>0</v>
      </c>
      <c r="E93" s="18"/>
      <c r="F93" s="29"/>
      <c r="G93" s="30">
        <f>SUM(B93:E93)/3</f>
        <v>0</v>
      </c>
      <c r="H93" s="10">
        <f>SUM(B93:D93)/3</f>
        <v>0</v>
      </c>
    </row>
    <row r="94" spans="1:8" ht="27" customHeight="1" x14ac:dyDescent="0.35">
      <c r="A94" s="20" t="s">
        <v>98</v>
      </c>
      <c r="B94" s="48">
        <v>3</v>
      </c>
      <c r="C94" s="48">
        <v>3.3333333333333335</v>
      </c>
      <c r="D94" s="48">
        <v>3</v>
      </c>
      <c r="E94" s="43" t="s">
        <v>101</v>
      </c>
      <c r="F94" s="43"/>
      <c r="G94" s="49">
        <f>SUM(B94:E94)/3</f>
        <v>3.1111111111111112</v>
      </c>
      <c r="H94" s="50"/>
    </row>
    <row r="111" spans="1:8" ht="87.9" customHeight="1" x14ac:dyDescent="0.35">
      <c r="A111" s="14" t="s">
        <v>17</v>
      </c>
      <c r="B111" s="36" t="str">
        <f>B3</f>
        <v>التزام القيادة</v>
      </c>
      <c r="C111" s="37" t="str">
        <f>B24</f>
        <v>العمليات والأنظمة والأدوات</v>
      </c>
      <c r="D111" s="38" t="s">
        <v>102</v>
      </c>
      <c r="E111" s="39" t="s">
        <v>103</v>
      </c>
      <c r="F111" s="40" t="s">
        <v>104</v>
      </c>
      <c r="G111" s="35"/>
      <c r="H111" s="15"/>
    </row>
    <row r="112" spans="1:8" ht="16.5" customHeight="1" x14ac:dyDescent="0.35">
      <c r="A112" s="8" t="s">
        <v>96</v>
      </c>
      <c r="B112" s="16">
        <f>H5</f>
        <v>0</v>
      </c>
      <c r="C112" s="16">
        <f>H26</f>
        <v>0</v>
      </c>
      <c r="D112" s="16">
        <f>H47</f>
        <v>0</v>
      </c>
      <c r="E112" s="16">
        <f>H69</f>
        <v>0</v>
      </c>
      <c r="F112" s="16">
        <f>H92</f>
        <v>0</v>
      </c>
      <c r="G112" s="35"/>
      <c r="H112" s="18">
        <f>SUM(B112:F112)/5</f>
        <v>0</v>
      </c>
    </row>
    <row r="113" spans="1:8" x14ac:dyDescent="0.35">
      <c r="A113" s="8" t="s">
        <v>97</v>
      </c>
      <c r="B113" s="16">
        <f>H6</f>
        <v>0</v>
      </c>
      <c r="C113" s="16">
        <f>H27</f>
        <v>0</v>
      </c>
      <c r="D113" s="16">
        <f>H48</f>
        <v>0</v>
      </c>
      <c r="E113" s="16">
        <f>H70</f>
        <v>0</v>
      </c>
      <c r="F113" s="16">
        <f>H93</f>
        <v>0</v>
      </c>
      <c r="G113" s="35"/>
      <c r="H113" s="18">
        <f>SUM(B113:F113)/5</f>
        <v>0</v>
      </c>
    </row>
    <row r="114" spans="1:8" ht="26.25" customHeight="1" x14ac:dyDescent="0.35">
      <c r="A114" s="42" t="s">
        <v>105</v>
      </c>
      <c r="B114" s="44">
        <v>3.7124999999999999</v>
      </c>
      <c r="C114" s="44">
        <v>3.2857142857142856</v>
      </c>
      <c r="D114" s="44">
        <v>3</v>
      </c>
      <c r="E114" s="44">
        <v>3.4</v>
      </c>
      <c r="F114" s="44">
        <v>3.1111111111111112</v>
      </c>
      <c r="G114" s="51"/>
      <c r="H114" s="43" t="s">
        <v>6</v>
      </c>
    </row>
  </sheetData>
  <mergeCells count="5">
    <mergeCell ref="B90:D90"/>
    <mergeCell ref="B3:E3"/>
    <mergeCell ref="B24:E24"/>
    <mergeCell ref="B45:F45"/>
    <mergeCell ref="B67:F67"/>
  </mergeCells>
  <conditionalFormatting sqref="B112">
    <cfRule type="cellIs" dxfId="16" priority="6" operator="greaterThan">
      <formula>$B$114</formula>
    </cfRule>
  </conditionalFormatting>
  <conditionalFormatting sqref="C112">
    <cfRule type="cellIs" dxfId="15" priority="5" operator="greaterThan">
      <formula>$C$114</formula>
    </cfRule>
  </conditionalFormatting>
  <conditionalFormatting sqref="D112">
    <cfRule type="cellIs" dxfId="14" priority="4" operator="greaterThan">
      <formula>$D$114</formula>
    </cfRule>
  </conditionalFormatting>
  <conditionalFormatting sqref="E112">
    <cfRule type="cellIs" dxfId="13" priority="3" operator="greaterThan">
      <formula>$E$114</formula>
    </cfRule>
  </conditionalFormatting>
  <conditionalFormatting sqref="F112">
    <cfRule type="cellIs" dxfId="12" priority="2" operator="greaterThan">
      <formula>$F$114</formula>
    </cfRule>
  </conditionalFormatting>
  <conditionalFormatting sqref="H5">
    <cfRule type="cellIs" dxfId="11" priority="11" operator="greaterThan">
      <formula>SUM($B$7:$E$7)/4</formula>
    </cfRule>
  </conditionalFormatting>
  <conditionalFormatting sqref="H26">
    <cfRule type="cellIs" dxfId="10" priority="10" operator="greaterThan">
      <formula>SUM($B$28:$E$28)/4</formula>
    </cfRule>
  </conditionalFormatting>
  <conditionalFormatting sqref="H47">
    <cfRule type="cellIs" dxfId="9" priority="9" operator="greaterThan">
      <formula>SUM($B$49:$F$49)/5</formula>
    </cfRule>
  </conditionalFormatting>
  <conditionalFormatting sqref="H69">
    <cfRule type="cellIs" dxfId="8" priority="8" operator="greaterThan">
      <formula>SUM($B$71:$F$71)/5</formula>
    </cfRule>
  </conditionalFormatting>
  <conditionalFormatting sqref="H92">
    <cfRule type="cellIs" dxfId="7" priority="7" operator="greaterThan">
      <formula>SUM($B$94:$D$94)/3</formula>
    </cfRule>
  </conditionalFormatting>
  <conditionalFormatting sqref="H112">
    <cfRule type="cellIs" dxfId="6" priority="1" operator="greaterThan">
      <formula>SUM($B$114:$F$114)/5</formula>
    </cfRule>
  </conditionalFormatting>
  <pageMargins left="0.7" right="0.7" top="0.75" bottom="0.75" header="0.3" footer="0.3"/>
  <pageSetup paperSize="9" orientation="portrait" copies="0"/>
  <headerFooter>
    <oddFooter>&amp;L_x000D_&amp;1#&amp;"Calibri"&amp;10&amp;K000000 Internal</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4AAD9-D613-477C-8DC6-2A49D99803DD}">
  <dimension ref="A1:I88"/>
  <sheetViews>
    <sheetView rightToLeft="1" topLeftCell="B1" zoomScale="130" zoomScaleNormal="130" workbookViewId="0">
      <selection activeCell="B2" sqref="B2:C2"/>
    </sheetView>
  </sheetViews>
  <sheetFormatPr defaultColWidth="10.9140625" defaultRowHeight="14.5" outlineLevelCol="1" x14ac:dyDescent="0.35"/>
  <cols>
    <col min="1" max="1" width="5.08203125" style="1" customWidth="1"/>
    <col min="2" max="2" width="24.58203125" style="2" customWidth="1"/>
    <col min="3" max="3" width="33.58203125" style="131" customWidth="1" outlineLevel="1"/>
    <col min="4" max="5" width="29.9140625" style="2" hidden="1" customWidth="1"/>
    <col min="6" max="6" width="30" style="2" hidden="1" customWidth="1"/>
    <col min="7" max="7" width="29.9140625" style="2" hidden="1" customWidth="1"/>
    <col min="8" max="8" width="11.58203125" style="6" hidden="1" customWidth="1"/>
    <col min="9" max="9" width="79.58203125" style="132" customWidth="1"/>
    <col min="10" max="254" width="10.9140625" style="1"/>
    <col min="255" max="255" width="5.08203125" style="1" customWidth="1"/>
    <col min="256" max="256" width="17.58203125" style="1" customWidth="1"/>
    <col min="257" max="259" width="25.58203125" style="1" customWidth="1"/>
    <col min="260" max="260" width="26.58203125" style="1" customWidth="1"/>
    <col min="261" max="261" width="28.58203125" style="1" customWidth="1"/>
    <col min="262" max="262" width="9.08203125" style="1" customWidth="1"/>
    <col min="263" max="263" width="10.9140625" style="1"/>
    <col min="264" max="264" width="10.5" style="1" customWidth="1"/>
    <col min="265" max="510" width="10.9140625" style="1"/>
    <col min="511" max="511" width="5.08203125" style="1" customWidth="1"/>
    <col min="512" max="512" width="17.58203125" style="1" customWidth="1"/>
    <col min="513" max="515" width="25.58203125" style="1" customWidth="1"/>
    <col min="516" max="516" width="26.58203125" style="1" customWidth="1"/>
    <col min="517" max="517" width="28.58203125" style="1" customWidth="1"/>
    <col min="518" max="518" width="9.08203125" style="1" customWidth="1"/>
    <col min="519" max="519" width="10.9140625" style="1"/>
    <col min="520" max="520" width="10.5" style="1" customWidth="1"/>
    <col min="521" max="766" width="10.9140625" style="1"/>
    <col min="767" max="767" width="5.08203125" style="1" customWidth="1"/>
    <col min="768" max="768" width="17.58203125" style="1" customWidth="1"/>
    <col min="769" max="771" width="25.58203125" style="1" customWidth="1"/>
    <col min="772" max="772" width="26.58203125" style="1" customWidth="1"/>
    <col min="773" max="773" width="28.58203125" style="1" customWidth="1"/>
    <col min="774" max="774" width="9.08203125" style="1" customWidth="1"/>
    <col min="775" max="775" width="10.9140625" style="1"/>
    <col min="776" max="776" width="10.5" style="1" customWidth="1"/>
    <col min="777" max="1022" width="10.9140625" style="1"/>
    <col min="1023" max="1023" width="5.08203125" style="1" customWidth="1"/>
    <col min="1024" max="1024" width="17.58203125" style="1" customWidth="1"/>
    <col min="1025" max="1027" width="25.58203125" style="1" customWidth="1"/>
    <col min="1028" max="1028" width="26.58203125" style="1" customWidth="1"/>
    <col min="1029" max="1029" width="28.58203125" style="1" customWidth="1"/>
    <col min="1030" max="1030" width="9.08203125" style="1" customWidth="1"/>
    <col min="1031" max="1031" width="10.9140625" style="1"/>
    <col min="1032" max="1032" width="10.5" style="1" customWidth="1"/>
    <col min="1033" max="1278" width="10.9140625" style="1"/>
    <col min="1279" max="1279" width="5.08203125" style="1" customWidth="1"/>
    <col min="1280" max="1280" width="17.58203125" style="1" customWidth="1"/>
    <col min="1281" max="1283" width="25.58203125" style="1" customWidth="1"/>
    <col min="1284" max="1284" width="26.58203125" style="1" customWidth="1"/>
    <col min="1285" max="1285" width="28.58203125" style="1" customWidth="1"/>
    <col min="1286" max="1286" width="9.08203125" style="1" customWidth="1"/>
    <col min="1287" max="1287" width="10.9140625" style="1"/>
    <col min="1288" max="1288" width="10.5" style="1" customWidth="1"/>
    <col min="1289" max="1534" width="10.9140625" style="1"/>
    <col min="1535" max="1535" width="5.08203125" style="1" customWidth="1"/>
    <col min="1536" max="1536" width="17.58203125" style="1" customWidth="1"/>
    <col min="1537" max="1539" width="25.58203125" style="1" customWidth="1"/>
    <col min="1540" max="1540" width="26.58203125" style="1" customWidth="1"/>
    <col min="1541" max="1541" width="28.58203125" style="1" customWidth="1"/>
    <col min="1542" max="1542" width="9.08203125" style="1" customWidth="1"/>
    <col min="1543" max="1543" width="10.9140625" style="1"/>
    <col min="1544" max="1544" width="10.5" style="1" customWidth="1"/>
    <col min="1545" max="1790" width="10.9140625" style="1"/>
    <col min="1791" max="1791" width="5.08203125" style="1" customWidth="1"/>
    <col min="1792" max="1792" width="17.58203125" style="1" customWidth="1"/>
    <col min="1793" max="1795" width="25.58203125" style="1" customWidth="1"/>
    <col min="1796" max="1796" width="26.58203125" style="1" customWidth="1"/>
    <col min="1797" max="1797" width="28.58203125" style="1" customWidth="1"/>
    <col min="1798" max="1798" width="9.08203125" style="1" customWidth="1"/>
    <col min="1799" max="1799" width="10.9140625" style="1"/>
    <col min="1800" max="1800" width="10.5" style="1" customWidth="1"/>
    <col min="1801" max="2046" width="10.9140625" style="1"/>
    <col min="2047" max="2047" width="5.08203125" style="1" customWidth="1"/>
    <col min="2048" max="2048" width="17.58203125" style="1" customWidth="1"/>
    <col min="2049" max="2051" width="25.58203125" style="1" customWidth="1"/>
    <col min="2052" max="2052" width="26.58203125" style="1" customWidth="1"/>
    <col min="2053" max="2053" width="28.58203125" style="1" customWidth="1"/>
    <col min="2054" max="2054" width="9.08203125" style="1" customWidth="1"/>
    <col min="2055" max="2055" width="10.9140625" style="1"/>
    <col min="2056" max="2056" width="10.5" style="1" customWidth="1"/>
    <col min="2057" max="2302" width="10.9140625" style="1"/>
    <col min="2303" max="2303" width="5.08203125" style="1" customWidth="1"/>
    <col min="2304" max="2304" width="17.58203125" style="1" customWidth="1"/>
    <col min="2305" max="2307" width="25.58203125" style="1" customWidth="1"/>
    <col min="2308" max="2308" width="26.58203125" style="1" customWidth="1"/>
    <col min="2309" max="2309" width="28.58203125" style="1" customWidth="1"/>
    <col min="2310" max="2310" width="9.08203125" style="1" customWidth="1"/>
    <col min="2311" max="2311" width="10.9140625" style="1"/>
    <col min="2312" max="2312" width="10.5" style="1" customWidth="1"/>
    <col min="2313" max="2558" width="10.9140625" style="1"/>
    <col min="2559" max="2559" width="5.08203125" style="1" customWidth="1"/>
    <col min="2560" max="2560" width="17.58203125" style="1" customWidth="1"/>
    <col min="2561" max="2563" width="25.58203125" style="1" customWidth="1"/>
    <col min="2564" max="2564" width="26.58203125" style="1" customWidth="1"/>
    <col min="2565" max="2565" width="28.58203125" style="1" customWidth="1"/>
    <col min="2566" max="2566" width="9.08203125" style="1" customWidth="1"/>
    <col min="2567" max="2567" width="10.9140625" style="1"/>
    <col min="2568" max="2568" width="10.5" style="1" customWidth="1"/>
    <col min="2569" max="2814" width="10.9140625" style="1"/>
    <col min="2815" max="2815" width="5.08203125" style="1" customWidth="1"/>
    <col min="2816" max="2816" width="17.58203125" style="1" customWidth="1"/>
    <col min="2817" max="2819" width="25.58203125" style="1" customWidth="1"/>
    <col min="2820" max="2820" width="26.58203125" style="1" customWidth="1"/>
    <col min="2821" max="2821" width="28.58203125" style="1" customWidth="1"/>
    <col min="2822" max="2822" width="9.08203125" style="1" customWidth="1"/>
    <col min="2823" max="2823" width="10.9140625" style="1"/>
    <col min="2824" max="2824" width="10.5" style="1" customWidth="1"/>
    <col min="2825" max="3070" width="10.9140625" style="1"/>
    <col min="3071" max="3071" width="5.08203125" style="1" customWidth="1"/>
    <col min="3072" max="3072" width="17.58203125" style="1" customWidth="1"/>
    <col min="3073" max="3075" width="25.58203125" style="1" customWidth="1"/>
    <col min="3076" max="3076" width="26.58203125" style="1" customWidth="1"/>
    <col min="3077" max="3077" width="28.58203125" style="1" customWidth="1"/>
    <col min="3078" max="3078" width="9.08203125" style="1" customWidth="1"/>
    <col min="3079" max="3079" width="10.9140625" style="1"/>
    <col min="3080" max="3080" width="10.5" style="1" customWidth="1"/>
    <col min="3081" max="3326" width="10.9140625" style="1"/>
    <col min="3327" max="3327" width="5.08203125" style="1" customWidth="1"/>
    <col min="3328" max="3328" width="17.58203125" style="1" customWidth="1"/>
    <col min="3329" max="3331" width="25.58203125" style="1" customWidth="1"/>
    <col min="3332" max="3332" width="26.58203125" style="1" customWidth="1"/>
    <col min="3333" max="3333" width="28.58203125" style="1" customWidth="1"/>
    <col min="3334" max="3334" width="9.08203125" style="1" customWidth="1"/>
    <col min="3335" max="3335" width="10.9140625" style="1"/>
    <col min="3336" max="3336" width="10.5" style="1" customWidth="1"/>
    <col min="3337" max="3582" width="10.9140625" style="1"/>
    <col min="3583" max="3583" width="5.08203125" style="1" customWidth="1"/>
    <col min="3584" max="3584" width="17.58203125" style="1" customWidth="1"/>
    <col min="3585" max="3587" width="25.58203125" style="1" customWidth="1"/>
    <col min="3588" max="3588" width="26.58203125" style="1" customWidth="1"/>
    <col min="3589" max="3589" width="28.58203125" style="1" customWidth="1"/>
    <col min="3590" max="3590" width="9.08203125" style="1" customWidth="1"/>
    <col min="3591" max="3591" width="10.9140625" style="1"/>
    <col min="3592" max="3592" width="10.5" style="1" customWidth="1"/>
    <col min="3593" max="3838" width="10.9140625" style="1"/>
    <col min="3839" max="3839" width="5.08203125" style="1" customWidth="1"/>
    <col min="3840" max="3840" width="17.58203125" style="1" customWidth="1"/>
    <col min="3841" max="3843" width="25.58203125" style="1" customWidth="1"/>
    <col min="3844" max="3844" width="26.58203125" style="1" customWidth="1"/>
    <col min="3845" max="3845" width="28.58203125" style="1" customWidth="1"/>
    <col min="3846" max="3846" width="9.08203125" style="1" customWidth="1"/>
    <col min="3847" max="3847" width="10.9140625" style="1"/>
    <col min="3848" max="3848" width="10.5" style="1" customWidth="1"/>
    <col min="3849" max="4094" width="10.9140625" style="1"/>
    <col min="4095" max="4095" width="5.08203125" style="1" customWidth="1"/>
    <col min="4096" max="4096" width="17.58203125" style="1" customWidth="1"/>
    <col min="4097" max="4099" width="25.58203125" style="1" customWidth="1"/>
    <col min="4100" max="4100" width="26.58203125" style="1" customWidth="1"/>
    <col min="4101" max="4101" width="28.58203125" style="1" customWidth="1"/>
    <col min="4102" max="4102" width="9.08203125" style="1" customWidth="1"/>
    <col min="4103" max="4103" width="10.9140625" style="1"/>
    <col min="4104" max="4104" width="10.5" style="1" customWidth="1"/>
    <col min="4105" max="4350" width="10.9140625" style="1"/>
    <col min="4351" max="4351" width="5.08203125" style="1" customWidth="1"/>
    <col min="4352" max="4352" width="17.58203125" style="1" customWidth="1"/>
    <col min="4353" max="4355" width="25.58203125" style="1" customWidth="1"/>
    <col min="4356" max="4356" width="26.58203125" style="1" customWidth="1"/>
    <col min="4357" max="4357" width="28.58203125" style="1" customWidth="1"/>
    <col min="4358" max="4358" width="9.08203125" style="1" customWidth="1"/>
    <col min="4359" max="4359" width="10.9140625" style="1"/>
    <col min="4360" max="4360" width="10.5" style="1" customWidth="1"/>
    <col min="4361" max="4606" width="10.9140625" style="1"/>
    <col min="4607" max="4607" width="5.08203125" style="1" customWidth="1"/>
    <col min="4608" max="4608" width="17.58203125" style="1" customWidth="1"/>
    <col min="4609" max="4611" width="25.58203125" style="1" customWidth="1"/>
    <col min="4612" max="4612" width="26.58203125" style="1" customWidth="1"/>
    <col min="4613" max="4613" width="28.58203125" style="1" customWidth="1"/>
    <col min="4614" max="4614" width="9.08203125" style="1" customWidth="1"/>
    <col min="4615" max="4615" width="10.9140625" style="1"/>
    <col min="4616" max="4616" width="10.5" style="1" customWidth="1"/>
    <col min="4617" max="4862" width="10.9140625" style="1"/>
    <col min="4863" max="4863" width="5.08203125" style="1" customWidth="1"/>
    <col min="4864" max="4864" width="17.58203125" style="1" customWidth="1"/>
    <col min="4865" max="4867" width="25.58203125" style="1" customWidth="1"/>
    <col min="4868" max="4868" width="26.58203125" style="1" customWidth="1"/>
    <col min="4869" max="4869" width="28.58203125" style="1" customWidth="1"/>
    <col min="4870" max="4870" width="9.08203125" style="1" customWidth="1"/>
    <col min="4871" max="4871" width="10.9140625" style="1"/>
    <col min="4872" max="4872" width="10.5" style="1" customWidth="1"/>
    <col min="4873" max="5118" width="10.9140625" style="1"/>
    <col min="5119" max="5119" width="5.08203125" style="1" customWidth="1"/>
    <col min="5120" max="5120" width="17.58203125" style="1" customWidth="1"/>
    <col min="5121" max="5123" width="25.58203125" style="1" customWidth="1"/>
    <col min="5124" max="5124" width="26.58203125" style="1" customWidth="1"/>
    <col min="5125" max="5125" width="28.58203125" style="1" customWidth="1"/>
    <col min="5126" max="5126" width="9.08203125" style="1" customWidth="1"/>
    <col min="5127" max="5127" width="10.9140625" style="1"/>
    <col min="5128" max="5128" width="10.5" style="1" customWidth="1"/>
    <col min="5129" max="5374" width="10.9140625" style="1"/>
    <col min="5375" max="5375" width="5.08203125" style="1" customWidth="1"/>
    <col min="5376" max="5376" width="17.58203125" style="1" customWidth="1"/>
    <col min="5377" max="5379" width="25.58203125" style="1" customWidth="1"/>
    <col min="5380" max="5380" width="26.58203125" style="1" customWidth="1"/>
    <col min="5381" max="5381" width="28.58203125" style="1" customWidth="1"/>
    <col min="5382" max="5382" width="9.08203125" style="1" customWidth="1"/>
    <col min="5383" max="5383" width="10.9140625" style="1"/>
    <col min="5384" max="5384" width="10.5" style="1" customWidth="1"/>
    <col min="5385" max="5630" width="10.9140625" style="1"/>
    <col min="5631" max="5631" width="5.08203125" style="1" customWidth="1"/>
    <col min="5632" max="5632" width="17.58203125" style="1" customWidth="1"/>
    <col min="5633" max="5635" width="25.58203125" style="1" customWidth="1"/>
    <col min="5636" max="5636" width="26.58203125" style="1" customWidth="1"/>
    <col min="5637" max="5637" width="28.58203125" style="1" customWidth="1"/>
    <col min="5638" max="5638" width="9.08203125" style="1" customWidth="1"/>
    <col min="5639" max="5639" width="10.9140625" style="1"/>
    <col min="5640" max="5640" width="10.5" style="1" customWidth="1"/>
    <col min="5641" max="5886" width="10.9140625" style="1"/>
    <col min="5887" max="5887" width="5.08203125" style="1" customWidth="1"/>
    <col min="5888" max="5888" width="17.58203125" style="1" customWidth="1"/>
    <col min="5889" max="5891" width="25.58203125" style="1" customWidth="1"/>
    <col min="5892" max="5892" width="26.58203125" style="1" customWidth="1"/>
    <col min="5893" max="5893" width="28.58203125" style="1" customWidth="1"/>
    <col min="5894" max="5894" width="9.08203125" style="1" customWidth="1"/>
    <col min="5895" max="5895" width="10.9140625" style="1"/>
    <col min="5896" max="5896" width="10.5" style="1" customWidth="1"/>
    <col min="5897" max="6142" width="10.9140625" style="1"/>
    <col min="6143" max="6143" width="5.08203125" style="1" customWidth="1"/>
    <col min="6144" max="6144" width="17.58203125" style="1" customWidth="1"/>
    <col min="6145" max="6147" width="25.58203125" style="1" customWidth="1"/>
    <col min="6148" max="6148" width="26.58203125" style="1" customWidth="1"/>
    <col min="6149" max="6149" width="28.58203125" style="1" customWidth="1"/>
    <col min="6150" max="6150" width="9.08203125" style="1" customWidth="1"/>
    <col min="6151" max="6151" width="10.9140625" style="1"/>
    <col min="6152" max="6152" width="10.5" style="1" customWidth="1"/>
    <col min="6153" max="6398" width="10.9140625" style="1"/>
    <col min="6399" max="6399" width="5.08203125" style="1" customWidth="1"/>
    <col min="6400" max="6400" width="17.58203125" style="1" customWidth="1"/>
    <col min="6401" max="6403" width="25.58203125" style="1" customWidth="1"/>
    <col min="6404" max="6404" width="26.58203125" style="1" customWidth="1"/>
    <col min="6405" max="6405" width="28.58203125" style="1" customWidth="1"/>
    <col min="6406" max="6406" width="9.08203125" style="1" customWidth="1"/>
    <col min="6407" max="6407" width="10.9140625" style="1"/>
    <col min="6408" max="6408" width="10.5" style="1" customWidth="1"/>
    <col min="6409" max="6654" width="10.9140625" style="1"/>
    <col min="6655" max="6655" width="5.08203125" style="1" customWidth="1"/>
    <col min="6656" max="6656" width="17.58203125" style="1" customWidth="1"/>
    <col min="6657" max="6659" width="25.58203125" style="1" customWidth="1"/>
    <col min="6660" max="6660" width="26.58203125" style="1" customWidth="1"/>
    <col min="6661" max="6661" width="28.58203125" style="1" customWidth="1"/>
    <col min="6662" max="6662" width="9.08203125" style="1" customWidth="1"/>
    <col min="6663" max="6663" width="10.9140625" style="1"/>
    <col min="6664" max="6664" width="10.5" style="1" customWidth="1"/>
    <col min="6665" max="6910" width="10.9140625" style="1"/>
    <col min="6911" max="6911" width="5.08203125" style="1" customWidth="1"/>
    <col min="6912" max="6912" width="17.58203125" style="1" customWidth="1"/>
    <col min="6913" max="6915" width="25.58203125" style="1" customWidth="1"/>
    <col min="6916" max="6916" width="26.58203125" style="1" customWidth="1"/>
    <col min="6917" max="6917" width="28.58203125" style="1" customWidth="1"/>
    <col min="6918" max="6918" width="9.08203125" style="1" customWidth="1"/>
    <col min="6919" max="6919" width="10.9140625" style="1"/>
    <col min="6920" max="6920" width="10.5" style="1" customWidth="1"/>
    <col min="6921" max="7166" width="10.9140625" style="1"/>
    <col min="7167" max="7167" width="5.08203125" style="1" customWidth="1"/>
    <col min="7168" max="7168" width="17.58203125" style="1" customWidth="1"/>
    <col min="7169" max="7171" width="25.58203125" style="1" customWidth="1"/>
    <col min="7172" max="7172" width="26.58203125" style="1" customWidth="1"/>
    <col min="7173" max="7173" width="28.58203125" style="1" customWidth="1"/>
    <col min="7174" max="7174" width="9.08203125" style="1" customWidth="1"/>
    <col min="7175" max="7175" width="10.9140625" style="1"/>
    <col min="7176" max="7176" width="10.5" style="1" customWidth="1"/>
    <col min="7177" max="7422" width="10.9140625" style="1"/>
    <col min="7423" max="7423" width="5.08203125" style="1" customWidth="1"/>
    <col min="7424" max="7424" width="17.58203125" style="1" customWidth="1"/>
    <col min="7425" max="7427" width="25.58203125" style="1" customWidth="1"/>
    <col min="7428" max="7428" width="26.58203125" style="1" customWidth="1"/>
    <col min="7429" max="7429" width="28.58203125" style="1" customWidth="1"/>
    <col min="7430" max="7430" width="9.08203125" style="1" customWidth="1"/>
    <col min="7431" max="7431" width="10.9140625" style="1"/>
    <col min="7432" max="7432" width="10.5" style="1" customWidth="1"/>
    <col min="7433" max="7678" width="10.9140625" style="1"/>
    <col min="7679" max="7679" width="5.08203125" style="1" customWidth="1"/>
    <col min="7680" max="7680" width="17.58203125" style="1" customWidth="1"/>
    <col min="7681" max="7683" width="25.58203125" style="1" customWidth="1"/>
    <col min="7684" max="7684" width="26.58203125" style="1" customWidth="1"/>
    <col min="7685" max="7685" width="28.58203125" style="1" customWidth="1"/>
    <col min="7686" max="7686" width="9.08203125" style="1" customWidth="1"/>
    <col min="7687" max="7687" width="10.9140625" style="1"/>
    <col min="7688" max="7688" width="10.5" style="1" customWidth="1"/>
    <col min="7689" max="7934" width="10.9140625" style="1"/>
    <col min="7935" max="7935" width="5.08203125" style="1" customWidth="1"/>
    <col min="7936" max="7936" width="17.58203125" style="1" customWidth="1"/>
    <col min="7937" max="7939" width="25.58203125" style="1" customWidth="1"/>
    <col min="7940" max="7940" width="26.58203125" style="1" customWidth="1"/>
    <col min="7941" max="7941" width="28.58203125" style="1" customWidth="1"/>
    <col min="7942" max="7942" width="9.08203125" style="1" customWidth="1"/>
    <col min="7943" max="7943" width="10.9140625" style="1"/>
    <col min="7944" max="7944" width="10.5" style="1" customWidth="1"/>
    <col min="7945" max="8190" width="10.9140625" style="1"/>
    <col min="8191" max="8191" width="5.08203125" style="1" customWidth="1"/>
    <col min="8192" max="8192" width="17.58203125" style="1" customWidth="1"/>
    <col min="8193" max="8195" width="25.58203125" style="1" customWidth="1"/>
    <col min="8196" max="8196" width="26.58203125" style="1" customWidth="1"/>
    <col min="8197" max="8197" width="28.58203125" style="1" customWidth="1"/>
    <col min="8198" max="8198" width="9.08203125" style="1" customWidth="1"/>
    <col min="8199" max="8199" width="10.9140625" style="1"/>
    <col min="8200" max="8200" width="10.5" style="1" customWidth="1"/>
    <col min="8201" max="8446" width="10.9140625" style="1"/>
    <col min="8447" max="8447" width="5.08203125" style="1" customWidth="1"/>
    <col min="8448" max="8448" width="17.58203125" style="1" customWidth="1"/>
    <col min="8449" max="8451" width="25.58203125" style="1" customWidth="1"/>
    <col min="8452" max="8452" width="26.58203125" style="1" customWidth="1"/>
    <col min="8453" max="8453" width="28.58203125" style="1" customWidth="1"/>
    <col min="8454" max="8454" width="9.08203125" style="1" customWidth="1"/>
    <col min="8455" max="8455" width="10.9140625" style="1"/>
    <col min="8456" max="8456" width="10.5" style="1" customWidth="1"/>
    <col min="8457" max="8702" width="10.9140625" style="1"/>
    <col min="8703" max="8703" width="5.08203125" style="1" customWidth="1"/>
    <col min="8704" max="8704" width="17.58203125" style="1" customWidth="1"/>
    <col min="8705" max="8707" width="25.58203125" style="1" customWidth="1"/>
    <col min="8708" max="8708" width="26.58203125" style="1" customWidth="1"/>
    <col min="8709" max="8709" width="28.58203125" style="1" customWidth="1"/>
    <col min="8710" max="8710" width="9.08203125" style="1" customWidth="1"/>
    <col min="8711" max="8711" width="10.9140625" style="1"/>
    <col min="8712" max="8712" width="10.5" style="1" customWidth="1"/>
    <col min="8713" max="8958" width="10.9140625" style="1"/>
    <col min="8959" max="8959" width="5.08203125" style="1" customWidth="1"/>
    <col min="8960" max="8960" width="17.58203125" style="1" customWidth="1"/>
    <col min="8961" max="8963" width="25.58203125" style="1" customWidth="1"/>
    <col min="8964" max="8964" width="26.58203125" style="1" customWidth="1"/>
    <col min="8965" max="8965" width="28.58203125" style="1" customWidth="1"/>
    <col min="8966" max="8966" width="9.08203125" style="1" customWidth="1"/>
    <col min="8967" max="8967" width="10.9140625" style="1"/>
    <col min="8968" max="8968" width="10.5" style="1" customWidth="1"/>
    <col min="8969" max="9214" width="10.9140625" style="1"/>
    <col min="9215" max="9215" width="5.08203125" style="1" customWidth="1"/>
    <col min="9216" max="9216" width="17.58203125" style="1" customWidth="1"/>
    <col min="9217" max="9219" width="25.58203125" style="1" customWidth="1"/>
    <col min="9220" max="9220" width="26.58203125" style="1" customWidth="1"/>
    <col min="9221" max="9221" width="28.58203125" style="1" customWidth="1"/>
    <col min="9222" max="9222" width="9.08203125" style="1" customWidth="1"/>
    <col min="9223" max="9223" width="10.9140625" style="1"/>
    <col min="9224" max="9224" width="10.5" style="1" customWidth="1"/>
    <col min="9225" max="9470" width="10.9140625" style="1"/>
    <col min="9471" max="9471" width="5.08203125" style="1" customWidth="1"/>
    <col min="9472" max="9472" width="17.58203125" style="1" customWidth="1"/>
    <col min="9473" max="9475" width="25.58203125" style="1" customWidth="1"/>
    <col min="9476" max="9476" width="26.58203125" style="1" customWidth="1"/>
    <col min="9477" max="9477" width="28.58203125" style="1" customWidth="1"/>
    <col min="9478" max="9478" width="9.08203125" style="1" customWidth="1"/>
    <col min="9479" max="9479" width="10.9140625" style="1"/>
    <col min="9480" max="9480" width="10.5" style="1" customWidth="1"/>
    <col min="9481" max="9726" width="10.9140625" style="1"/>
    <col min="9727" max="9727" width="5.08203125" style="1" customWidth="1"/>
    <col min="9728" max="9728" width="17.58203125" style="1" customWidth="1"/>
    <col min="9729" max="9731" width="25.58203125" style="1" customWidth="1"/>
    <col min="9732" max="9732" width="26.58203125" style="1" customWidth="1"/>
    <col min="9733" max="9733" width="28.58203125" style="1" customWidth="1"/>
    <col min="9734" max="9734" width="9.08203125" style="1" customWidth="1"/>
    <col min="9735" max="9735" width="10.9140625" style="1"/>
    <col min="9736" max="9736" width="10.5" style="1" customWidth="1"/>
    <col min="9737" max="9982" width="10.9140625" style="1"/>
    <col min="9983" max="9983" width="5.08203125" style="1" customWidth="1"/>
    <col min="9984" max="9984" width="17.58203125" style="1" customWidth="1"/>
    <col min="9985" max="9987" width="25.58203125" style="1" customWidth="1"/>
    <col min="9988" max="9988" width="26.58203125" style="1" customWidth="1"/>
    <col min="9989" max="9989" width="28.58203125" style="1" customWidth="1"/>
    <col min="9990" max="9990" width="9.08203125" style="1" customWidth="1"/>
    <col min="9991" max="9991" width="10.9140625" style="1"/>
    <col min="9992" max="9992" width="10.5" style="1" customWidth="1"/>
    <col min="9993" max="10238" width="10.9140625" style="1"/>
    <col min="10239" max="10239" width="5.08203125" style="1" customWidth="1"/>
    <col min="10240" max="10240" width="17.58203125" style="1" customWidth="1"/>
    <col min="10241" max="10243" width="25.58203125" style="1" customWidth="1"/>
    <col min="10244" max="10244" width="26.58203125" style="1" customWidth="1"/>
    <col min="10245" max="10245" width="28.58203125" style="1" customWidth="1"/>
    <col min="10246" max="10246" width="9.08203125" style="1" customWidth="1"/>
    <col min="10247" max="10247" width="10.9140625" style="1"/>
    <col min="10248" max="10248" width="10.5" style="1" customWidth="1"/>
    <col min="10249" max="10494" width="10.9140625" style="1"/>
    <col min="10495" max="10495" width="5.08203125" style="1" customWidth="1"/>
    <col min="10496" max="10496" width="17.58203125" style="1" customWidth="1"/>
    <col min="10497" max="10499" width="25.58203125" style="1" customWidth="1"/>
    <col min="10500" max="10500" width="26.58203125" style="1" customWidth="1"/>
    <col min="10501" max="10501" width="28.58203125" style="1" customWidth="1"/>
    <col min="10502" max="10502" width="9.08203125" style="1" customWidth="1"/>
    <col min="10503" max="10503" width="10.9140625" style="1"/>
    <col min="10504" max="10504" width="10.5" style="1" customWidth="1"/>
    <col min="10505" max="10750" width="10.9140625" style="1"/>
    <col min="10751" max="10751" width="5.08203125" style="1" customWidth="1"/>
    <col min="10752" max="10752" width="17.58203125" style="1" customWidth="1"/>
    <col min="10753" max="10755" width="25.58203125" style="1" customWidth="1"/>
    <col min="10756" max="10756" width="26.58203125" style="1" customWidth="1"/>
    <col min="10757" max="10757" width="28.58203125" style="1" customWidth="1"/>
    <col min="10758" max="10758" width="9.08203125" style="1" customWidth="1"/>
    <col min="10759" max="10759" width="10.9140625" style="1"/>
    <col min="10760" max="10760" width="10.5" style="1" customWidth="1"/>
    <col min="10761" max="11006" width="10.9140625" style="1"/>
    <col min="11007" max="11007" width="5.08203125" style="1" customWidth="1"/>
    <col min="11008" max="11008" width="17.58203125" style="1" customWidth="1"/>
    <col min="11009" max="11011" width="25.58203125" style="1" customWidth="1"/>
    <col min="11012" max="11012" width="26.58203125" style="1" customWidth="1"/>
    <col min="11013" max="11013" width="28.58203125" style="1" customWidth="1"/>
    <col min="11014" max="11014" width="9.08203125" style="1" customWidth="1"/>
    <col min="11015" max="11015" width="10.9140625" style="1"/>
    <col min="11016" max="11016" width="10.5" style="1" customWidth="1"/>
    <col min="11017" max="11262" width="10.9140625" style="1"/>
    <col min="11263" max="11263" width="5.08203125" style="1" customWidth="1"/>
    <col min="11264" max="11264" width="17.58203125" style="1" customWidth="1"/>
    <col min="11265" max="11267" width="25.58203125" style="1" customWidth="1"/>
    <col min="11268" max="11268" width="26.58203125" style="1" customWidth="1"/>
    <col min="11269" max="11269" width="28.58203125" style="1" customWidth="1"/>
    <col min="11270" max="11270" width="9.08203125" style="1" customWidth="1"/>
    <col min="11271" max="11271" width="10.9140625" style="1"/>
    <col min="11272" max="11272" width="10.5" style="1" customWidth="1"/>
    <col min="11273" max="11518" width="10.9140625" style="1"/>
    <col min="11519" max="11519" width="5.08203125" style="1" customWidth="1"/>
    <col min="11520" max="11520" width="17.58203125" style="1" customWidth="1"/>
    <col min="11521" max="11523" width="25.58203125" style="1" customWidth="1"/>
    <col min="11524" max="11524" width="26.58203125" style="1" customWidth="1"/>
    <col min="11525" max="11525" width="28.58203125" style="1" customWidth="1"/>
    <col min="11526" max="11526" width="9.08203125" style="1" customWidth="1"/>
    <col min="11527" max="11527" width="10.9140625" style="1"/>
    <col min="11528" max="11528" width="10.5" style="1" customWidth="1"/>
    <col min="11529" max="11774" width="10.9140625" style="1"/>
    <col min="11775" max="11775" width="5.08203125" style="1" customWidth="1"/>
    <col min="11776" max="11776" width="17.58203125" style="1" customWidth="1"/>
    <col min="11777" max="11779" width="25.58203125" style="1" customWidth="1"/>
    <col min="11780" max="11780" width="26.58203125" style="1" customWidth="1"/>
    <col min="11781" max="11781" width="28.58203125" style="1" customWidth="1"/>
    <col min="11782" max="11782" width="9.08203125" style="1" customWidth="1"/>
    <col min="11783" max="11783" width="10.9140625" style="1"/>
    <col min="11784" max="11784" width="10.5" style="1" customWidth="1"/>
    <col min="11785" max="12030" width="10.9140625" style="1"/>
    <col min="12031" max="12031" width="5.08203125" style="1" customWidth="1"/>
    <col min="12032" max="12032" width="17.58203125" style="1" customWidth="1"/>
    <col min="12033" max="12035" width="25.58203125" style="1" customWidth="1"/>
    <col min="12036" max="12036" width="26.58203125" style="1" customWidth="1"/>
    <col min="12037" max="12037" width="28.58203125" style="1" customWidth="1"/>
    <col min="12038" max="12038" width="9.08203125" style="1" customWidth="1"/>
    <col min="12039" max="12039" width="10.9140625" style="1"/>
    <col min="12040" max="12040" width="10.5" style="1" customWidth="1"/>
    <col min="12041" max="12286" width="10.9140625" style="1"/>
    <col min="12287" max="12287" width="5.08203125" style="1" customWidth="1"/>
    <col min="12288" max="12288" width="17.58203125" style="1" customWidth="1"/>
    <col min="12289" max="12291" width="25.58203125" style="1" customWidth="1"/>
    <col min="12292" max="12292" width="26.58203125" style="1" customWidth="1"/>
    <col min="12293" max="12293" width="28.58203125" style="1" customWidth="1"/>
    <col min="12294" max="12294" width="9.08203125" style="1" customWidth="1"/>
    <col min="12295" max="12295" width="10.9140625" style="1"/>
    <col min="12296" max="12296" width="10.5" style="1" customWidth="1"/>
    <col min="12297" max="12542" width="10.9140625" style="1"/>
    <col min="12543" max="12543" width="5.08203125" style="1" customWidth="1"/>
    <col min="12544" max="12544" width="17.58203125" style="1" customWidth="1"/>
    <col min="12545" max="12547" width="25.58203125" style="1" customWidth="1"/>
    <col min="12548" max="12548" width="26.58203125" style="1" customWidth="1"/>
    <col min="12549" max="12549" width="28.58203125" style="1" customWidth="1"/>
    <col min="12550" max="12550" width="9.08203125" style="1" customWidth="1"/>
    <col min="12551" max="12551" width="10.9140625" style="1"/>
    <col min="12552" max="12552" width="10.5" style="1" customWidth="1"/>
    <col min="12553" max="12798" width="10.9140625" style="1"/>
    <col min="12799" max="12799" width="5.08203125" style="1" customWidth="1"/>
    <col min="12800" max="12800" width="17.58203125" style="1" customWidth="1"/>
    <col min="12801" max="12803" width="25.58203125" style="1" customWidth="1"/>
    <col min="12804" max="12804" width="26.58203125" style="1" customWidth="1"/>
    <col min="12805" max="12805" width="28.58203125" style="1" customWidth="1"/>
    <col min="12806" max="12806" width="9.08203125" style="1" customWidth="1"/>
    <col min="12807" max="12807" width="10.9140625" style="1"/>
    <col min="12808" max="12808" width="10.5" style="1" customWidth="1"/>
    <col min="12809" max="13054" width="10.9140625" style="1"/>
    <col min="13055" max="13055" width="5.08203125" style="1" customWidth="1"/>
    <col min="13056" max="13056" width="17.58203125" style="1" customWidth="1"/>
    <col min="13057" max="13059" width="25.58203125" style="1" customWidth="1"/>
    <col min="13060" max="13060" width="26.58203125" style="1" customWidth="1"/>
    <col min="13061" max="13061" width="28.58203125" style="1" customWidth="1"/>
    <col min="13062" max="13062" width="9.08203125" style="1" customWidth="1"/>
    <col min="13063" max="13063" width="10.9140625" style="1"/>
    <col min="13064" max="13064" width="10.5" style="1" customWidth="1"/>
    <col min="13065" max="13310" width="10.9140625" style="1"/>
    <col min="13311" max="13311" width="5.08203125" style="1" customWidth="1"/>
    <col min="13312" max="13312" width="17.58203125" style="1" customWidth="1"/>
    <col min="13313" max="13315" width="25.58203125" style="1" customWidth="1"/>
    <col min="13316" max="13316" width="26.58203125" style="1" customWidth="1"/>
    <col min="13317" max="13317" width="28.58203125" style="1" customWidth="1"/>
    <col min="13318" max="13318" width="9.08203125" style="1" customWidth="1"/>
    <col min="13319" max="13319" width="10.9140625" style="1"/>
    <col min="13320" max="13320" width="10.5" style="1" customWidth="1"/>
    <col min="13321" max="13566" width="10.9140625" style="1"/>
    <col min="13567" max="13567" width="5.08203125" style="1" customWidth="1"/>
    <col min="13568" max="13568" width="17.58203125" style="1" customWidth="1"/>
    <col min="13569" max="13571" width="25.58203125" style="1" customWidth="1"/>
    <col min="13572" max="13572" width="26.58203125" style="1" customWidth="1"/>
    <col min="13573" max="13573" width="28.58203125" style="1" customWidth="1"/>
    <col min="13574" max="13574" width="9.08203125" style="1" customWidth="1"/>
    <col min="13575" max="13575" width="10.9140625" style="1"/>
    <col min="13576" max="13576" width="10.5" style="1" customWidth="1"/>
    <col min="13577" max="13822" width="10.9140625" style="1"/>
    <col min="13823" max="13823" width="5.08203125" style="1" customWidth="1"/>
    <col min="13824" max="13824" width="17.58203125" style="1" customWidth="1"/>
    <col min="13825" max="13827" width="25.58203125" style="1" customWidth="1"/>
    <col min="13828" max="13828" width="26.58203125" style="1" customWidth="1"/>
    <col min="13829" max="13829" width="28.58203125" style="1" customWidth="1"/>
    <col min="13830" max="13830" width="9.08203125" style="1" customWidth="1"/>
    <col min="13831" max="13831" width="10.9140625" style="1"/>
    <col min="13832" max="13832" width="10.5" style="1" customWidth="1"/>
    <col min="13833" max="14078" width="10.9140625" style="1"/>
    <col min="14079" max="14079" width="5.08203125" style="1" customWidth="1"/>
    <col min="14080" max="14080" width="17.58203125" style="1" customWidth="1"/>
    <col min="14081" max="14083" width="25.58203125" style="1" customWidth="1"/>
    <col min="14084" max="14084" width="26.58203125" style="1" customWidth="1"/>
    <col min="14085" max="14085" width="28.58203125" style="1" customWidth="1"/>
    <col min="14086" max="14086" width="9.08203125" style="1" customWidth="1"/>
    <col min="14087" max="14087" width="10.9140625" style="1"/>
    <col min="14088" max="14088" width="10.5" style="1" customWidth="1"/>
    <col min="14089" max="14334" width="10.9140625" style="1"/>
    <col min="14335" max="14335" width="5.08203125" style="1" customWidth="1"/>
    <col min="14336" max="14336" width="17.58203125" style="1" customWidth="1"/>
    <col min="14337" max="14339" width="25.58203125" style="1" customWidth="1"/>
    <col min="14340" max="14340" width="26.58203125" style="1" customWidth="1"/>
    <col min="14341" max="14341" width="28.58203125" style="1" customWidth="1"/>
    <col min="14342" max="14342" width="9.08203125" style="1" customWidth="1"/>
    <col min="14343" max="14343" width="10.9140625" style="1"/>
    <col min="14344" max="14344" width="10.5" style="1" customWidth="1"/>
    <col min="14345" max="14590" width="10.9140625" style="1"/>
    <col min="14591" max="14591" width="5.08203125" style="1" customWidth="1"/>
    <col min="14592" max="14592" width="17.58203125" style="1" customWidth="1"/>
    <col min="14593" max="14595" width="25.58203125" style="1" customWidth="1"/>
    <col min="14596" max="14596" width="26.58203125" style="1" customWidth="1"/>
    <col min="14597" max="14597" width="28.58203125" style="1" customWidth="1"/>
    <col min="14598" max="14598" width="9.08203125" style="1" customWidth="1"/>
    <col min="14599" max="14599" width="10.9140625" style="1"/>
    <col min="14600" max="14600" width="10.5" style="1" customWidth="1"/>
    <col min="14601" max="14846" width="10.9140625" style="1"/>
    <col min="14847" max="14847" width="5.08203125" style="1" customWidth="1"/>
    <col min="14848" max="14848" width="17.58203125" style="1" customWidth="1"/>
    <col min="14849" max="14851" width="25.58203125" style="1" customWidth="1"/>
    <col min="14852" max="14852" width="26.58203125" style="1" customWidth="1"/>
    <col min="14853" max="14853" width="28.58203125" style="1" customWidth="1"/>
    <col min="14854" max="14854" width="9.08203125" style="1" customWidth="1"/>
    <col min="14855" max="14855" width="10.9140625" style="1"/>
    <col min="14856" max="14856" width="10.5" style="1" customWidth="1"/>
    <col min="14857" max="15102" width="10.9140625" style="1"/>
    <col min="15103" max="15103" width="5.08203125" style="1" customWidth="1"/>
    <col min="15104" max="15104" width="17.58203125" style="1" customWidth="1"/>
    <col min="15105" max="15107" width="25.58203125" style="1" customWidth="1"/>
    <col min="15108" max="15108" width="26.58203125" style="1" customWidth="1"/>
    <col min="15109" max="15109" width="28.58203125" style="1" customWidth="1"/>
    <col min="15110" max="15110" width="9.08203125" style="1" customWidth="1"/>
    <col min="15111" max="15111" width="10.9140625" style="1"/>
    <col min="15112" max="15112" width="10.5" style="1" customWidth="1"/>
    <col min="15113" max="15358" width="10.9140625" style="1"/>
    <col min="15359" max="15359" width="5.08203125" style="1" customWidth="1"/>
    <col min="15360" max="15360" width="17.58203125" style="1" customWidth="1"/>
    <col min="15361" max="15363" width="25.58203125" style="1" customWidth="1"/>
    <col min="15364" max="15364" width="26.58203125" style="1" customWidth="1"/>
    <col min="15365" max="15365" width="28.58203125" style="1" customWidth="1"/>
    <col min="15366" max="15366" width="9.08203125" style="1" customWidth="1"/>
    <col min="15367" max="15367" width="10.9140625" style="1"/>
    <col min="15368" max="15368" width="10.5" style="1" customWidth="1"/>
    <col min="15369" max="15614" width="10.9140625" style="1"/>
    <col min="15615" max="15615" width="5.08203125" style="1" customWidth="1"/>
    <col min="15616" max="15616" width="17.58203125" style="1" customWidth="1"/>
    <col min="15617" max="15619" width="25.58203125" style="1" customWidth="1"/>
    <col min="15620" max="15620" width="26.58203125" style="1" customWidth="1"/>
    <col min="15621" max="15621" width="28.58203125" style="1" customWidth="1"/>
    <col min="15622" max="15622" width="9.08203125" style="1" customWidth="1"/>
    <col min="15623" max="15623" width="10.9140625" style="1"/>
    <col min="15624" max="15624" width="10.5" style="1" customWidth="1"/>
    <col min="15625" max="15870" width="10.9140625" style="1"/>
    <col min="15871" max="15871" width="5.08203125" style="1" customWidth="1"/>
    <col min="15872" max="15872" width="17.58203125" style="1" customWidth="1"/>
    <col min="15873" max="15875" width="25.58203125" style="1" customWidth="1"/>
    <col min="15876" max="15876" width="26.58203125" style="1" customWidth="1"/>
    <col min="15877" max="15877" width="28.58203125" style="1" customWidth="1"/>
    <col min="15878" max="15878" width="9.08203125" style="1" customWidth="1"/>
    <col min="15879" max="15879" width="10.9140625" style="1"/>
    <col min="15880" max="15880" width="10.5" style="1" customWidth="1"/>
    <col min="15881" max="16126" width="10.9140625" style="1"/>
    <col min="16127" max="16127" width="5.08203125" style="1" customWidth="1"/>
    <col min="16128" max="16128" width="17.58203125" style="1" customWidth="1"/>
    <col min="16129" max="16131" width="25.58203125" style="1" customWidth="1"/>
    <col min="16132" max="16132" width="26.58203125" style="1" customWidth="1"/>
    <col min="16133" max="16133" width="28.58203125" style="1" customWidth="1"/>
    <col min="16134" max="16134" width="9.08203125" style="1" customWidth="1"/>
    <col min="16135" max="16135" width="10.9140625" style="1"/>
    <col min="16136" max="16136" width="10.5" style="1" customWidth="1"/>
    <col min="16137" max="16384" width="10.9140625" style="1"/>
  </cols>
  <sheetData>
    <row r="1" spans="1:9" x14ac:dyDescent="0.35">
      <c r="A1" s="153"/>
      <c r="B1" s="154"/>
      <c r="C1" s="155"/>
      <c r="D1" s="154"/>
      <c r="E1" s="154"/>
      <c r="F1" s="154"/>
      <c r="G1" s="154" t="s">
        <v>1</v>
      </c>
      <c r="H1" s="156" t="s">
        <v>2</v>
      </c>
      <c r="I1" s="133"/>
    </row>
    <row r="2" spans="1:9" ht="21" x14ac:dyDescent="0.35">
      <c r="A2" s="153"/>
      <c r="B2" s="296" t="s">
        <v>546</v>
      </c>
      <c r="C2" s="296"/>
      <c r="D2" s="157"/>
      <c r="E2" s="158"/>
      <c r="F2" s="154" t="e">
        <f>(SUM(#REF!+#REF!+#REF!+#REF!+#REF!)/5)</f>
        <v>#REF!</v>
      </c>
      <c r="G2" s="154"/>
      <c r="H2" s="293"/>
      <c r="I2" s="293"/>
    </row>
    <row r="3" spans="1:9" s="4" customFormat="1" ht="38.15" customHeight="1" x14ac:dyDescent="0.35">
      <c r="A3" s="297" t="s">
        <v>15</v>
      </c>
      <c r="B3" s="297"/>
      <c r="C3" s="297"/>
      <c r="D3" s="297"/>
      <c r="E3" s="297"/>
      <c r="F3" s="297"/>
      <c r="G3" s="297"/>
      <c r="H3" s="291" t="s">
        <v>141</v>
      </c>
      <c r="I3" s="292"/>
    </row>
    <row r="4" spans="1:9" s="5" customFormat="1" x14ac:dyDescent="0.35">
      <c r="A4" s="159" t="s">
        <v>3</v>
      </c>
      <c r="B4" s="160" t="s">
        <v>139</v>
      </c>
      <c r="C4" s="160" t="s">
        <v>17</v>
      </c>
      <c r="D4" s="159">
        <v>1</v>
      </c>
      <c r="E4" s="159">
        <v>2</v>
      </c>
      <c r="F4" s="159">
        <v>3</v>
      </c>
      <c r="G4" s="159">
        <v>4</v>
      </c>
      <c r="H4" s="159" t="s">
        <v>0</v>
      </c>
      <c r="I4" s="134" t="s">
        <v>64</v>
      </c>
    </row>
    <row r="5" spans="1:9" ht="264" customHeight="1" x14ac:dyDescent="0.35">
      <c r="A5" s="298">
        <v>1.1000000000000001</v>
      </c>
      <c r="B5" s="298" t="s">
        <v>19</v>
      </c>
      <c r="C5" s="162" t="s">
        <v>20</v>
      </c>
      <c r="D5" s="163"/>
      <c r="E5" s="163"/>
      <c r="F5" s="163"/>
      <c r="G5" s="163"/>
      <c r="H5" s="164"/>
      <c r="I5" s="135" t="s">
        <v>467</v>
      </c>
    </row>
    <row r="6" spans="1:9" ht="130.5" x14ac:dyDescent="0.35">
      <c r="A6" s="299"/>
      <c r="B6" s="299"/>
      <c r="C6" s="166" t="s">
        <v>146</v>
      </c>
      <c r="D6" s="167"/>
      <c r="E6" s="167"/>
      <c r="F6" s="167"/>
      <c r="G6" s="167"/>
      <c r="H6" s="168"/>
      <c r="I6" s="136" t="s">
        <v>330</v>
      </c>
    </row>
    <row r="7" spans="1:9" ht="130.5" x14ac:dyDescent="0.35">
      <c r="A7" s="299"/>
      <c r="B7" s="299"/>
      <c r="C7" s="166" t="s">
        <v>137</v>
      </c>
      <c r="D7" s="167"/>
      <c r="E7" s="167"/>
      <c r="F7" s="167"/>
      <c r="G7" s="167"/>
      <c r="H7" s="168"/>
      <c r="I7" s="136" t="s">
        <v>468</v>
      </c>
    </row>
    <row r="8" spans="1:9" ht="72.5" x14ac:dyDescent="0.35">
      <c r="A8" s="299"/>
      <c r="B8" s="299"/>
      <c r="C8" s="169" t="s">
        <v>22</v>
      </c>
      <c r="D8" s="170"/>
      <c r="E8" s="171"/>
      <c r="F8" s="171"/>
      <c r="G8" s="170"/>
      <c r="H8" s="172"/>
      <c r="I8" s="137" t="s">
        <v>278</v>
      </c>
    </row>
    <row r="9" spans="1:9" x14ac:dyDescent="0.35">
      <c r="A9" s="299">
        <v>1.2</v>
      </c>
      <c r="B9" s="300" t="s">
        <v>26</v>
      </c>
      <c r="C9" s="173"/>
      <c r="D9" s="174"/>
      <c r="E9" s="174"/>
      <c r="F9" s="174"/>
      <c r="G9" s="174"/>
      <c r="H9" s="174"/>
      <c r="I9" s="138"/>
    </row>
    <row r="10" spans="1:9" ht="72.5" x14ac:dyDescent="0.35">
      <c r="A10" s="299"/>
      <c r="B10" s="299"/>
      <c r="C10" s="162" t="s">
        <v>71</v>
      </c>
      <c r="D10" s="163"/>
      <c r="E10" s="163"/>
      <c r="F10" s="163"/>
      <c r="G10" s="163"/>
      <c r="H10" s="164"/>
      <c r="I10" s="135" t="s">
        <v>469</v>
      </c>
    </row>
    <row r="11" spans="1:9" ht="29" x14ac:dyDescent="0.35">
      <c r="A11" s="299"/>
      <c r="B11" s="299"/>
      <c r="C11" s="166" t="s">
        <v>470</v>
      </c>
      <c r="D11" s="175"/>
      <c r="E11" s="175"/>
      <c r="F11" s="175"/>
      <c r="G11" s="175"/>
      <c r="H11" s="168"/>
      <c r="I11" s="139" t="s">
        <v>279</v>
      </c>
    </row>
    <row r="12" spans="1:9" s="5" customFormat="1" ht="43.5" x14ac:dyDescent="0.35">
      <c r="A12" s="299"/>
      <c r="B12" s="299"/>
      <c r="C12" s="166" t="s">
        <v>92</v>
      </c>
      <c r="D12" s="175"/>
      <c r="E12" s="175"/>
      <c r="F12" s="175"/>
      <c r="G12" s="175"/>
      <c r="H12" s="168"/>
      <c r="I12" s="136" t="s">
        <v>281</v>
      </c>
    </row>
    <row r="13" spans="1:9" s="5" customFormat="1" ht="29" x14ac:dyDescent="0.35">
      <c r="A13" s="299"/>
      <c r="B13" s="299"/>
      <c r="C13" s="166" t="s">
        <v>471</v>
      </c>
      <c r="D13" s="175"/>
      <c r="E13" s="175"/>
      <c r="F13" s="175"/>
      <c r="G13" s="175"/>
      <c r="H13" s="168"/>
      <c r="I13" s="136" t="s">
        <v>282</v>
      </c>
    </row>
    <row r="14" spans="1:9" ht="58" x14ac:dyDescent="0.35">
      <c r="A14" s="299"/>
      <c r="B14" s="299"/>
      <c r="C14" s="169" t="s">
        <v>472</v>
      </c>
      <c r="D14" s="171"/>
      <c r="E14" s="171"/>
      <c r="F14" s="171"/>
      <c r="G14" s="171"/>
      <c r="H14" s="172"/>
      <c r="I14" s="140" t="s">
        <v>283</v>
      </c>
    </row>
    <row r="15" spans="1:9" x14ac:dyDescent="0.35">
      <c r="A15" s="299">
        <v>1.3</v>
      </c>
      <c r="B15" s="301" t="s">
        <v>277</v>
      </c>
      <c r="C15" s="173"/>
      <c r="D15" s="174"/>
      <c r="E15" s="174"/>
      <c r="F15" s="174"/>
      <c r="G15" s="174"/>
      <c r="H15" s="174"/>
      <c r="I15" s="138"/>
    </row>
    <row r="16" spans="1:9" s="5" customFormat="1" ht="72.5" x14ac:dyDescent="0.35">
      <c r="A16" s="299"/>
      <c r="B16" s="302"/>
      <c r="C16" s="162" t="s">
        <v>27</v>
      </c>
      <c r="D16" s="176"/>
      <c r="E16" s="176"/>
      <c r="F16" s="176"/>
      <c r="G16" s="177"/>
      <c r="H16" s="164"/>
      <c r="I16" s="141" t="s">
        <v>474</v>
      </c>
    </row>
    <row r="17" spans="1:9" ht="29" x14ac:dyDescent="0.35">
      <c r="A17" s="299"/>
      <c r="B17" s="302"/>
      <c r="C17" s="169" t="s">
        <v>473</v>
      </c>
      <c r="D17" s="171"/>
      <c r="E17" s="171"/>
      <c r="F17" s="171"/>
      <c r="G17" s="171"/>
      <c r="H17" s="172"/>
      <c r="I17" s="140" t="s">
        <v>166</v>
      </c>
    </row>
    <row r="18" spans="1:9" x14ac:dyDescent="0.35">
      <c r="A18" s="299">
        <v>14</v>
      </c>
      <c r="B18" s="300" t="s">
        <v>475</v>
      </c>
      <c r="C18" s="173"/>
      <c r="D18" s="174"/>
      <c r="E18" s="174"/>
      <c r="F18" s="174"/>
      <c r="G18" s="174"/>
      <c r="H18" s="174"/>
      <c r="I18" s="142"/>
    </row>
    <row r="19" spans="1:9" ht="29" x14ac:dyDescent="0.35">
      <c r="A19" s="299"/>
      <c r="B19" s="299"/>
      <c r="C19" s="162" t="s">
        <v>275</v>
      </c>
      <c r="D19" s="177"/>
      <c r="E19" s="177"/>
      <c r="F19" s="163"/>
      <c r="G19" s="163"/>
      <c r="H19" s="164">
        <v>3</v>
      </c>
      <c r="I19" s="140" t="s">
        <v>284</v>
      </c>
    </row>
    <row r="20" spans="1:9" ht="58" x14ac:dyDescent="0.35">
      <c r="A20" s="303"/>
      <c r="B20" s="303"/>
      <c r="C20" s="169" t="s">
        <v>276</v>
      </c>
      <c r="D20" s="171"/>
      <c r="E20" s="171"/>
      <c r="F20" s="170"/>
      <c r="G20" s="170"/>
      <c r="H20" s="172">
        <v>4</v>
      </c>
      <c r="I20" s="140" t="s">
        <v>287</v>
      </c>
    </row>
    <row r="21" spans="1:9" ht="38.15" customHeight="1" x14ac:dyDescent="0.35">
      <c r="A21" s="294" t="s">
        <v>28</v>
      </c>
      <c r="B21" s="295"/>
      <c r="C21" s="295"/>
      <c r="D21" s="295"/>
      <c r="E21" s="295"/>
      <c r="F21" s="295"/>
      <c r="G21" s="295"/>
      <c r="H21" s="289" t="s">
        <v>141</v>
      </c>
      <c r="I21" s="290"/>
    </row>
    <row r="22" spans="1:9" x14ac:dyDescent="0.35">
      <c r="A22" s="179" t="s">
        <v>3</v>
      </c>
      <c r="B22" s="180" t="s">
        <v>139</v>
      </c>
      <c r="C22" s="180" t="s">
        <v>17</v>
      </c>
      <c r="D22" s="180">
        <v>1</v>
      </c>
      <c r="E22" s="180">
        <v>2</v>
      </c>
      <c r="F22" s="180">
        <v>3</v>
      </c>
      <c r="G22" s="180">
        <v>4</v>
      </c>
      <c r="H22" s="180" t="s">
        <v>0</v>
      </c>
      <c r="I22" s="143" t="s">
        <v>113</v>
      </c>
    </row>
    <row r="23" spans="1:9" ht="15.9" customHeight="1" x14ac:dyDescent="0.35">
      <c r="A23" s="298">
        <v>2.1</v>
      </c>
      <c r="B23" s="298" t="s">
        <v>29</v>
      </c>
      <c r="C23" s="304" t="s">
        <v>477</v>
      </c>
      <c r="D23" s="182"/>
      <c r="E23" s="182"/>
      <c r="F23" s="182"/>
      <c r="G23" s="183" t="s">
        <v>7</v>
      </c>
      <c r="H23" s="183"/>
      <c r="I23" s="305" t="s">
        <v>288</v>
      </c>
    </row>
    <row r="24" spans="1:9" ht="13" x14ac:dyDescent="0.35">
      <c r="A24" s="299"/>
      <c r="B24" s="299"/>
      <c r="C24" s="304"/>
      <c r="D24" s="170"/>
      <c r="E24" s="171"/>
      <c r="F24" s="171"/>
      <c r="G24" s="171"/>
      <c r="H24" s="172">
        <v>3</v>
      </c>
      <c r="I24" s="305"/>
    </row>
    <row r="25" spans="1:9" x14ac:dyDescent="0.35">
      <c r="A25" s="299">
        <v>2.2000000000000002</v>
      </c>
      <c r="B25" s="300" t="s">
        <v>73</v>
      </c>
      <c r="C25" s="184"/>
      <c r="D25" s="174"/>
      <c r="E25" s="174"/>
      <c r="F25" s="174"/>
      <c r="G25" s="174"/>
      <c r="H25" s="174"/>
      <c r="I25" s="138"/>
    </row>
    <row r="26" spans="1:9" ht="72.5" x14ac:dyDescent="0.35">
      <c r="A26" s="299"/>
      <c r="B26" s="299"/>
      <c r="C26" s="162" t="s">
        <v>93</v>
      </c>
      <c r="D26" s="163"/>
      <c r="E26" s="163"/>
      <c r="F26" s="163"/>
      <c r="G26" s="163"/>
      <c r="H26" s="164">
        <v>3</v>
      </c>
      <c r="I26" s="145" t="s">
        <v>293</v>
      </c>
    </row>
    <row r="27" spans="1:9" ht="43.5" x14ac:dyDescent="0.35">
      <c r="A27" s="299"/>
      <c r="B27" s="299"/>
      <c r="C27" s="166" t="s">
        <v>31</v>
      </c>
      <c r="D27" s="167"/>
      <c r="E27" s="167"/>
      <c r="F27" s="167"/>
      <c r="G27" s="167"/>
      <c r="H27" s="168">
        <v>3</v>
      </c>
      <c r="I27" s="136" t="s">
        <v>175</v>
      </c>
    </row>
    <row r="28" spans="1:9" ht="116" x14ac:dyDescent="0.35">
      <c r="A28" s="299"/>
      <c r="B28" s="299"/>
      <c r="C28" s="166" t="s">
        <v>72</v>
      </c>
      <c r="D28" s="167"/>
      <c r="E28" s="167"/>
      <c r="F28" s="167"/>
      <c r="G28" s="167"/>
      <c r="H28" s="168">
        <v>3</v>
      </c>
      <c r="I28" s="136" t="s">
        <v>478</v>
      </c>
    </row>
    <row r="29" spans="1:9" ht="116" x14ac:dyDescent="0.35">
      <c r="A29" s="299"/>
      <c r="B29" s="299"/>
      <c r="C29" s="166" t="s">
        <v>32</v>
      </c>
      <c r="D29" s="167"/>
      <c r="E29" s="167"/>
      <c r="F29" s="167"/>
      <c r="G29" s="175"/>
      <c r="H29" s="168">
        <v>4</v>
      </c>
      <c r="I29" s="136" t="s">
        <v>479</v>
      </c>
    </row>
    <row r="30" spans="1:9" ht="43.5" x14ac:dyDescent="0.35">
      <c r="A30" s="299"/>
      <c r="B30" s="299"/>
      <c r="C30" s="166" t="s">
        <v>33</v>
      </c>
      <c r="D30" s="167"/>
      <c r="E30" s="167"/>
      <c r="F30" s="167"/>
      <c r="G30" s="167"/>
      <c r="H30" s="168">
        <v>3</v>
      </c>
      <c r="I30" s="136" t="s">
        <v>480</v>
      </c>
    </row>
    <row r="31" spans="1:9" ht="85.75" customHeight="1" x14ac:dyDescent="0.35">
      <c r="A31" s="299"/>
      <c r="B31" s="299"/>
      <c r="C31" s="166" t="s">
        <v>65</v>
      </c>
      <c r="D31" s="167"/>
      <c r="E31" s="167"/>
      <c r="F31" s="167"/>
      <c r="G31" s="167"/>
      <c r="H31" s="168">
        <v>3</v>
      </c>
      <c r="I31" s="146" t="s">
        <v>406</v>
      </c>
    </row>
    <row r="32" spans="1:9" s="5" customFormat="1" ht="100.75" customHeight="1" x14ac:dyDescent="0.35">
      <c r="A32" s="299"/>
      <c r="B32" s="299"/>
      <c r="C32" s="169" t="s">
        <v>66</v>
      </c>
      <c r="D32" s="170"/>
      <c r="E32" s="170"/>
      <c r="F32" s="170"/>
      <c r="G32" s="170"/>
      <c r="H32" s="172">
        <v>3</v>
      </c>
      <c r="I32" s="146" t="s">
        <v>481</v>
      </c>
    </row>
    <row r="33" spans="1:9" s="5" customFormat="1" x14ac:dyDescent="0.35">
      <c r="A33" s="299">
        <v>2.2999999999999998</v>
      </c>
      <c r="B33" s="300" t="s">
        <v>90</v>
      </c>
      <c r="C33" s="173"/>
      <c r="D33" s="174"/>
      <c r="E33" s="174"/>
      <c r="F33" s="174"/>
      <c r="G33" s="174"/>
      <c r="H33" s="174"/>
      <c r="I33" s="147"/>
    </row>
    <row r="34" spans="1:9" ht="72.5" x14ac:dyDescent="0.35">
      <c r="A34" s="299"/>
      <c r="B34" s="299"/>
      <c r="C34" s="162" t="s">
        <v>67</v>
      </c>
      <c r="D34" s="163"/>
      <c r="E34" s="163"/>
      <c r="F34" s="163"/>
      <c r="G34" s="163"/>
      <c r="H34" s="164">
        <v>3</v>
      </c>
      <c r="I34" s="145" t="s">
        <v>298</v>
      </c>
    </row>
    <row r="35" spans="1:9" ht="72.5" x14ac:dyDescent="0.35">
      <c r="A35" s="299"/>
      <c r="B35" s="299"/>
      <c r="C35" s="169" t="s">
        <v>94</v>
      </c>
      <c r="D35" s="170"/>
      <c r="E35" s="170"/>
      <c r="F35" s="170"/>
      <c r="G35" s="170"/>
      <c r="H35" s="172">
        <v>3</v>
      </c>
      <c r="I35" s="146" t="s">
        <v>482</v>
      </c>
    </row>
    <row r="36" spans="1:9" x14ac:dyDescent="0.35">
      <c r="A36" s="299">
        <v>2.4</v>
      </c>
      <c r="B36" s="300" t="s">
        <v>483</v>
      </c>
      <c r="C36" s="173"/>
      <c r="D36" s="174"/>
      <c r="E36" s="174"/>
      <c r="F36" s="174"/>
      <c r="G36" s="174"/>
      <c r="H36" s="174"/>
      <c r="I36" s="138"/>
    </row>
    <row r="37" spans="1:9" ht="55.25" customHeight="1" x14ac:dyDescent="0.35">
      <c r="A37" s="299"/>
      <c r="B37" s="299"/>
      <c r="C37" s="162" t="s">
        <v>74</v>
      </c>
      <c r="D37" s="163"/>
      <c r="E37" s="163"/>
      <c r="F37" s="163"/>
      <c r="G37" s="163"/>
      <c r="H37" s="164">
        <v>3</v>
      </c>
      <c r="I37" s="145" t="s">
        <v>299</v>
      </c>
    </row>
    <row r="38" spans="1:9" ht="72.5" x14ac:dyDescent="0.35">
      <c r="A38" s="303"/>
      <c r="B38" s="303"/>
      <c r="C38" s="169" t="s">
        <v>75</v>
      </c>
      <c r="D38" s="170"/>
      <c r="E38" s="170"/>
      <c r="F38" s="170"/>
      <c r="G38" s="170"/>
      <c r="H38" s="172">
        <v>3</v>
      </c>
      <c r="I38" s="146" t="s">
        <v>484</v>
      </c>
    </row>
    <row r="39" spans="1:9" ht="38.15" customHeight="1" x14ac:dyDescent="0.35">
      <c r="A39" s="306" t="s">
        <v>37</v>
      </c>
      <c r="B39" s="307"/>
      <c r="C39" s="307"/>
      <c r="D39" s="307"/>
      <c r="E39" s="307"/>
      <c r="F39" s="307"/>
      <c r="G39" s="307"/>
      <c r="H39" s="308" t="s">
        <v>141</v>
      </c>
      <c r="I39" s="309"/>
    </row>
    <row r="40" spans="1:9" x14ac:dyDescent="0.35">
      <c r="A40" s="185" t="s">
        <v>3</v>
      </c>
      <c r="B40" s="185" t="s">
        <v>139</v>
      </c>
      <c r="C40" s="186" t="s">
        <v>17</v>
      </c>
      <c r="D40" s="187">
        <v>1</v>
      </c>
      <c r="E40" s="187">
        <v>2</v>
      </c>
      <c r="F40" s="187">
        <v>3</v>
      </c>
      <c r="G40" s="187">
        <v>4</v>
      </c>
      <c r="H40" s="187" t="s">
        <v>0</v>
      </c>
      <c r="I40" s="148" t="s">
        <v>113</v>
      </c>
    </row>
    <row r="41" spans="1:9" ht="14.15" customHeight="1" x14ac:dyDescent="0.35">
      <c r="A41" s="298">
        <v>3.1</v>
      </c>
      <c r="B41" s="298" t="s">
        <v>422</v>
      </c>
      <c r="C41" s="304" t="s">
        <v>486</v>
      </c>
      <c r="D41" s="188"/>
      <c r="E41" s="188"/>
      <c r="F41" s="188"/>
      <c r="G41" s="188"/>
      <c r="H41" s="188"/>
      <c r="I41" s="305" t="s">
        <v>301</v>
      </c>
    </row>
    <row r="42" spans="1:9" ht="13" x14ac:dyDescent="0.35">
      <c r="A42" s="299"/>
      <c r="B42" s="299"/>
      <c r="C42" s="304"/>
      <c r="D42" s="170"/>
      <c r="E42" s="170"/>
      <c r="F42" s="170"/>
      <c r="G42" s="170"/>
      <c r="H42" s="172">
        <v>3</v>
      </c>
      <c r="I42" s="305"/>
    </row>
    <row r="43" spans="1:9" x14ac:dyDescent="0.35">
      <c r="A43" s="299">
        <v>3.2</v>
      </c>
      <c r="B43" s="310" t="s">
        <v>485</v>
      </c>
      <c r="C43" s="173"/>
      <c r="D43" s="174"/>
      <c r="E43" s="174"/>
      <c r="F43" s="174"/>
      <c r="G43" s="174"/>
      <c r="H43" s="174"/>
      <c r="I43" s="138"/>
    </row>
    <row r="44" spans="1:9" ht="72.5" x14ac:dyDescent="0.35">
      <c r="A44" s="299"/>
      <c r="B44" s="311"/>
      <c r="C44" s="181" t="s">
        <v>487</v>
      </c>
      <c r="D44" s="190"/>
      <c r="E44" s="190"/>
      <c r="F44" s="190"/>
      <c r="G44" s="190"/>
      <c r="H44" s="191">
        <v>3</v>
      </c>
      <c r="I44" s="144" t="s">
        <v>488</v>
      </c>
    </row>
    <row r="45" spans="1:9" x14ac:dyDescent="0.35">
      <c r="A45" s="299">
        <v>3.3</v>
      </c>
      <c r="B45" s="300" t="s">
        <v>489</v>
      </c>
      <c r="C45" s="173"/>
      <c r="D45" s="174"/>
      <c r="E45" s="174"/>
      <c r="F45" s="174"/>
      <c r="G45" s="174"/>
      <c r="H45" s="174"/>
      <c r="I45" s="138"/>
    </row>
    <row r="46" spans="1:9" ht="72.5" x14ac:dyDescent="0.35">
      <c r="A46" s="299"/>
      <c r="B46" s="299"/>
      <c r="C46" s="181" t="s">
        <v>490</v>
      </c>
      <c r="D46" s="190"/>
      <c r="E46" s="190"/>
      <c r="F46" s="190"/>
      <c r="G46" s="190"/>
      <c r="H46" s="191">
        <v>3</v>
      </c>
      <c r="I46" s="144" t="s">
        <v>491</v>
      </c>
    </row>
    <row r="47" spans="1:9" x14ac:dyDescent="0.35">
      <c r="A47" s="299">
        <v>3.4</v>
      </c>
      <c r="B47" s="300" t="s">
        <v>493</v>
      </c>
      <c r="C47" s="173"/>
      <c r="D47" s="174"/>
      <c r="E47" s="174"/>
      <c r="F47" s="174"/>
      <c r="G47" s="174"/>
      <c r="H47" s="174"/>
      <c r="I47" s="138"/>
    </row>
    <row r="48" spans="1:9" ht="43.5" x14ac:dyDescent="0.35">
      <c r="A48" s="299"/>
      <c r="B48" s="299"/>
      <c r="C48" s="162" t="s">
        <v>492</v>
      </c>
      <c r="D48" s="163"/>
      <c r="E48" s="163"/>
      <c r="F48" s="163"/>
      <c r="G48" s="163"/>
      <c r="H48" s="164">
        <v>3</v>
      </c>
      <c r="I48" s="135" t="s">
        <v>305</v>
      </c>
    </row>
    <row r="49" spans="1:9" ht="87.9" customHeight="1" x14ac:dyDescent="0.35">
      <c r="A49" s="299"/>
      <c r="B49" s="299"/>
      <c r="C49" s="166" t="s">
        <v>77</v>
      </c>
      <c r="D49" s="167"/>
      <c r="E49" s="167"/>
      <c r="F49" s="167"/>
      <c r="G49" s="167"/>
      <c r="H49" s="168">
        <v>3</v>
      </c>
      <c r="I49" s="136" t="s">
        <v>307</v>
      </c>
    </row>
    <row r="50" spans="1:9" ht="58" x14ac:dyDescent="0.35">
      <c r="A50" s="299"/>
      <c r="B50" s="299"/>
      <c r="C50" s="166" t="s">
        <v>494</v>
      </c>
      <c r="D50" s="167"/>
      <c r="E50" s="167"/>
      <c r="F50" s="167"/>
      <c r="G50" s="167"/>
      <c r="H50" s="168">
        <v>3</v>
      </c>
      <c r="I50" s="136" t="s">
        <v>428</v>
      </c>
    </row>
    <row r="51" spans="1:9" ht="43.5" x14ac:dyDescent="0.35">
      <c r="A51" s="299"/>
      <c r="B51" s="299"/>
      <c r="C51" s="169" t="s">
        <v>495</v>
      </c>
      <c r="D51" s="170"/>
      <c r="E51" s="170"/>
      <c r="F51" s="170"/>
      <c r="G51" s="170"/>
      <c r="H51" s="172">
        <v>3</v>
      </c>
      <c r="I51" s="137" t="s">
        <v>309</v>
      </c>
    </row>
    <row r="52" spans="1:9" x14ac:dyDescent="0.35">
      <c r="A52" s="299">
        <v>3.5</v>
      </c>
      <c r="B52" s="300" t="s">
        <v>499</v>
      </c>
      <c r="C52" s="173"/>
      <c r="D52" s="174"/>
      <c r="E52" s="174"/>
      <c r="F52" s="174"/>
      <c r="G52" s="174"/>
      <c r="H52" s="192"/>
      <c r="I52" s="142"/>
    </row>
    <row r="53" spans="1:9" ht="29" x14ac:dyDescent="0.35">
      <c r="A53" s="299"/>
      <c r="B53" s="299"/>
      <c r="C53" s="162" t="s">
        <v>496</v>
      </c>
      <c r="D53" s="163"/>
      <c r="E53" s="163"/>
      <c r="F53" s="163"/>
      <c r="G53" s="163"/>
      <c r="H53" s="164">
        <v>3</v>
      </c>
      <c r="I53" s="135" t="s">
        <v>312</v>
      </c>
    </row>
    <row r="54" spans="1:9" ht="43.5" x14ac:dyDescent="0.35">
      <c r="A54" s="299"/>
      <c r="B54" s="299"/>
      <c r="C54" s="166" t="s">
        <v>497</v>
      </c>
      <c r="D54" s="167"/>
      <c r="E54" s="167"/>
      <c r="F54" s="167"/>
      <c r="G54" s="167"/>
      <c r="H54" s="168">
        <v>3</v>
      </c>
      <c r="I54" s="136" t="s">
        <v>313</v>
      </c>
    </row>
    <row r="55" spans="1:9" ht="58" x14ac:dyDescent="0.35">
      <c r="A55" s="299"/>
      <c r="B55" s="299"/>
      <c r="C55" s="166" t="s">
        <v>498</v>
      </c>
      <c r="D55" s="167"/>
      <c r="E55" s="167"/>
      <c r="F55" s="167"/>
      <c r="G55" s="167"/>
      <c r="H55" s="168">
        <v>3</v>
      </c>
      <c r="I55" s="136" t="s">
        <v>502</v>
      </c>
    </row>
    <row r="56" spans="1:9" ht="43.5" x14ac:dyDescent="0.35">
      <c r="A56" s="299"/>
      <c r="B56" s="299"/>
      <c r="C56" s="166" t="s">
        <v>500</v>
      </c>
      <c r="D56" s="167"/>
      <c r="E56" s="167"/>
      <c r="F56" s="167"/>
      <c r="G56" s="167"/>
      <c r="H56" s="168">
        <v>3</v>
      </c>
      <c r="I56" s="136" t="s">
        <v>315</v>
      </c>
    </row>
    <row r="57" spans="1:9" ht="26" x14ac:dyDescent="0.35">
      <c r="A57" s="299"/>
      <c r="B57" s="299"/>
      <c r="C57" s="166" t="s">
        <v>78</v>
      </c>
      <c r="D57" s="167"/>
      <c r="E57" s="167"/>
      <c r="F57" s="167"/>
      <c r="G57" s="167"/>
      <c r="H57" s="168">
        <v>3</v>
      </c>
      <c r="I57" s="136" t="s">
        <v>69</v>
      </c>
    </row>
    <row r="58" spans="1:9" x14ac:dyDescent="0.35">
      <c r="A58" s="299"/>
      <c r="B58" s="299"/>
      <c r="C58" s="166" t="s">
        <v>501</v>
      </c>
      <c r="D58" s="167"/>
      <c r="E58" s="167"/>
      <c r="F58" s="167"/>
      <c r="G58" s="167"/>
      <c r="H58" s="168">
        <v>3</v>
      </c>
      <c r="I58" s="136" t="s">
        <v>95</v>
      </c>
    </row>
    <row r="59" spans="1:9" ht="38.15" customHeight="1" x14ac:dyDescent="0.35">
      <c r="A59" s="314" t="s">
        <v>45</v>
      </c>
      <c r="B59" s="314"/>
      <c r="C59" s="314"/>
      <c r="D59" s="314"/>
      <c r="E59" s="314"/>
      <c r="F59" s="314"/>
      <c r="G59" s="314"/>
      <c r="H59" s="315" t="s">
        <v>141</v>
      </c>
      <c r="I59" s="316"/>
    </row>
    <row r="60" spans="1:9" x14ac:dyDescent="0.35">
      <c r="A60" s="185" t="s">
        <v>3</v>
      </c>
      <c r="B60" s="185" t="s">
        <v>139</v>
      </c>
      <c r="C60" s="186" t="s">
        <v>140</v>
      </c>
      <c r="D60" s="187">
        <v>1</v>
      </c>
      <c r="E60" s="187">
        <v>2</v>
      </c>
      <c r="F60" s="187">
        <v>3</v>
      </c>
      <c r="G60" s="187">
        <v>4</v>
      </c>
      <c r="H60" s="187" t="s">
        <v>0</v>
      </c>
      <c r="I60" s="148" t="s">
        <v>113</v>
      </c>
    </row>
    <row r="61" spans="1:9" ht="15.9" customHeight="1" x14ac:dyDescent="0.35">
      <c r="A61" s="298">
        <v>4.0999999999999996</v>
      </c>
      <c r="B61" s="298" t="s">
        <v>46</v>
      </c>
      <c r="C61" s="304" t="s">
        <v>70</v>
      </c>
      <c r="D61" s="188"/>
      <c r="E61" s="188"/>
      <c r="F61" s="188"/>
      <c r="G61" s="188"/>
      <c r="H61" s="188"/>
      <c r="I61" s="312" t="s">
        <v>317</v>
      </c>
    </row>
    <row r="62" spans="1:9" ht="174" customHeight="1" x14ac:dyDescent="0.35">
      <c r="A62" s="299"/>
      <c r="B62" s="299"/>
      <c r="C62" s="317"/>
      <c r="D62" s="167"/>
      <c r="E62" s="167"/>
      <c r="F62" s="167"/>
      <c r="G62" s="167"/>
      <c r="H62" s="168">
        <v>4</v>
      </c>
      <c r="I62" s="313"/>
    </row>
    <row r="63" spans="1:9" ht="130.5" x14ac:dyDescent="0.35">
      <c r="A63" s="299"/>
      <c r="B63" s="299"/>
      <c r="C63" s="166" t="s">
        <v>510</v>
      </c>
      <c r="D63" s="167"/>
      <c r="E63" s="167"/>
      <c r="F63" s="167"/>
      <c r="G63" s="167"/>
      <c r="H63" s="168">
        <v>4</v>
      </c>
      <c r="I63" s="150" t="s">
        <v>358</v>
      </c>
    </row>
    <row r="64" spans="1:9" ht="72.5" x14ac:dyDescent="0.35">
      <c r="A64" s="299"/>
      <c r="B64" s="299"/>
      <c r="C64" s="169" t="s">
        <v>205</v>
      </c>
      <c r="D64" s="170"/>
      <c r="E64" s="170"/>
      <c r="F64" s="170"/>
      <c r="G64" s="170"/>
      <c r="H64" s="172">
        <v>4</v>
      </c>
      <c r="I64" s="151" t="s">
        <v>445</v>
      </c>
    </row>
    <row r="65" spans="1:9" x14ac:dyDescent="0.35">
      <c r="A65" s="299">
        <v>4.2</v>
      </c>
      <c r="B65" s="300" t="s">
        <v>48</v>
      </c>
      <c r="C65" s="173"/>
      <c r="D65" s="174"/>
      <c r="E65" s="174"/>
      <c r="F65" s="174"/>
      <c r="G65" s="174"/>
      <c r="H65" s="174"/>
      <c r="I65" s="138"/>
    </row>
    <row r="66" spans="1:9" ht="72.5" x14ac:dyDescent="0.35">
      <c r="A66" s="299"/>
      <c r="B66" s="299"/>
      <c r="C66" s="162" t="s">
        <v>49</v>
      </c>
      <c r="D66" s="163"/>
      <c r="E66" s="163"/>
      <c r="F66" s="163"/>
      <c r="G66" s="163"/>
      <c r="H66" s="164">
        <v>3</v>
      </c>
      <c r="I66" s="149" t="s">
        <v>448</v>
      </c>
    </row>
    <row r="67" spans="1:9" ht="72.5" x14ac:dyDescent="0.35">
      <c r="A67" s="299"/>
      <c r="B67" s="299"/>
      <c r="C67" s="169" t="s">
        <v>50</v>
      </c>
      <c r="D67" s="170"/>
      <c r="E67" s="170"/>
      <c r="F67" s="170"/>
      <c r="G67" s="170"/>
      <c r="H67" s="172">
        <v>3</v>
      </c>
      <c r="I67" s="151" t="s">
        <v>448</v>
      </c>
    </row>
    <row r="68" spans="1:9" x14ac:dyDescent="0.35">
      <c r="A68" s="299">
        <v>4.3</v>
      </c>
      <c r="B68" s="300" t="s">
        <v>51</v>
      </c>
      <c r="C68" s="173"/>
      <c r="D68" s="174"/>
      <c r="E68" s="174"/>
      <c r="F68" s="174"/>
      <c r="G68" s="174"/>
      <c r="H68" s="174"/>
      <c r="I68" s="138"/>
    </row>
    <row r="69" spans="1:9" ht="43.5" x14ac:dyDescent="0.35">
      <c r="A69" s="299"/>
      <c r="B69" s="299"/>
      <c r="C69" s="181" t="s">
        <v>52</v>
      </c>
      <c r="D69" s="190"/>
      <c r="E69" s="190"/>
      <c r="F69" s="190"/>
      <c r="G69" s="190"/>
      <c r="H69" s="191">
        <v>3</v>
      </c>
      <c r="I69" s="144" t="s">
        <v>210</v>
      </c>
    </row>
    <row r="70" spans="1:9" x14ac:dyDescent="0.35">
      <c r="A70" s="299">
        <v>4.4000000000000004</v>
      </c>
      <c r="B70" s="300" t="s">
        <v>53</v>
      </c>
      <c r="C70" s="173"/>
      <c r="D70" s="174"/>
      <c r="E70" s="174"/>
      <c r="F70" s="174"/>
      <c r="G70" s="174"/>
      <c r="H70" s="174"/>
      <c r="I70" s="138"/>
    </row>
    <row r="71" spans="1:9" ht="101.5" x14ac:dyDescent="0.35">
      <c r="A71" s="299"/>
      <c r="B71" s="299"/>
      <c r="C71" s="162" t="s">
        <v>54</v>
      </c>
      <c r="D71" s="177"/>
      <c r="E71" s="177"/>
      <c r="F71" s="177"/>
      <c r="G71" s="163"/>
      <c r="H71" s="164">
        <v>3</v>
      </c>
      <c r="I71" s="149" t="s">
        <v>322</v>
      </c>
    </row>
    <row r="72" spans="1:9" ht="101.5" x14ac:dyDescent="0.35">
      <c r="A72" s="299"/>
      <c r="B72" s="299"/>
      <c r="C72" s="166" t="s">
        <v>55</v>
      </c>
      <c r="D72" s="167"/>
      <c r="E72" s="167"/>
      <c r="F72" s="167"/>
      <c r="G72" s="167"/>
      <c r="H72" s="168">
        <v>3</v>
      </c>
      <c r="I72" s="150" t="s">
        <v>214</v>
      </c>
    </row>
    <row r="73" spans="1:9" ht="72.5" x14ac:dyDescent="0.35">
      <c r="A73" s="299"/>
      <c r="B73" s="299"/>
      <c r="C73" s="166" t="s">
        <v>56</v>
      </c>
      <c r="D73" s="175"/>
      <c r="E73" s="175"/>
      <c r="F73" s="175"/>
      <c r="G73" s="175"/>
      <c r="H73" s="168">
        <v>3</v>
      </c>
      <c r="I73" s="150" t="s">
        <v>221</v>
      </c>
    </row>
    <row r="74" spans="1:9" ht="58" x14ac:dyDescent="0.35">
      <c r="A74" s="299"/>
      <c r="B74" s="299"/>
      <c r="C74" s="169" t="s">
        <v>57</v>
      </c>
      <c r="D74" s="170"/>
      <c r="E74" s="170"/>
      <c r="F74" s="170"/>
      <c r="G74" s="170"/>
      <c r="H74" s="172">
        <v>3</v>
      </c>
      <c r="I74" s="151" t="s">
        <v>225</v>
      </c>
    </row>
    <row r="75" spans="1:9" x14ac:dyDescent="0.35">
      <c r="A75" s="299">
        <v>4.5</v>
      </c>
      <c r="B75" s="300" t="s">
        <v>58</v>
      </c>
      <c r="C75" s="173"/>
      <c r="D75" s="174"/>
      <c r="E75" s="174"/>
      <c r="F75" s="174"/>
      <c r="G75" s="174"/>
      <c r="H75" s="174"/>
      <c r="I75" s="138"/>
    </row>
    <row r="76" spans="1:9" ht="58" x14ac:dyDescent="0.35">
      <c r="A76" s="299"/>
      <c r="B76" s="299"/>
      <c r="C76" s="162" t="s">
        <v>59</v>
      </c>
      <c r="D76" s="163"/>
      <c r="E76" s="163"/>
      <c r="F76" s="163"/>
      <c r="G76" s="163"/>
      <c r="H76" s="164">
        <v>4</v>
      </c>
      <c r="I76" s="149" t="s">
        <v>323</v>
      </c>
    </row>
    <row r="77" spans="1:9" ht="58" x14ac:dyDescent="0.35">
      <c r="A77" s="299"/>
      <c r="B77" s="299"/>
      <c r="C77" s="166" t="s">
        <v>62</v>
      </c>
      <c r="D77" s="167"/>
      <c r="E77" s="167"/>
      <c r="F77" s="167"/>
      <c r="G77" s="167"/>
      <c r="H77" s="168">
        <v>4</v>
      </c>
      <c r="I77" s="150" t="s">
        <v>226</v>
      </c>
    </row>
    <row r="78" spans="1:9" ht="38.15" customHeight="1" x14ac:dyDescent="0.35">
      <c r="A78" s="320" t="s">
        <v>63</v>
      </c>
      <c r="B78" s="320"/>
      <c r="C78" s="320"/>
      <c r="D78" s="320"/>
      <c r="E78" s="320"/>
      <c r="F78" s="320"/>
      <c r="G78" s="320"/>
      <c r="H78" s="318" t="s">
        <v>141</v>
      </c>
      <c r="I78" s="319"/>
    </row>
    <row r="79" spans="1:9" x14ac:dyDescent="0.35">
      <c r="A79" s="193" t="s">
        <v>3</v>
      </c>
      <c r="B79" s="194" t="s">
        <v>16</v>
      </c>
      <c r="C79" s="195" t="s">
        <v>17</v>
      </c>
      <c r="D79" s="196">
        <v>1</v>
      </c>
      <c r="E79" s="197">
        <v>2</v>
      </c>
      <c r="F79" s="197">
        <v>3</v>
      </c>
      <c r="G79" s="197">
        <v>4</v>
      </c>
      <c r="H79" s="198" t="s">
        <v>0</v>
      </c>
      <c r="I79" s="152" t="s">
        <v>9</v>
      </c>
    </row>
    <row r="80" spans="1:9" ht="15.9" customHeight="1" x14ac:dyDescent="0.35">
      <c r="A80" s="298" t="s">
        <v>5</v>
      </c>
      <c r="B80" s="298" t="s">
        <v>506</v>
      </c>
      <c r="C80" s="304" t="s">
        <v>507</v>
      </c>
      <c r="D80" s="188"/>
      <c r="E80" s="188"/>
      <c r="F80" s="188"/>
      <c r="G80" s="188"/>
      <c r="H80" s="188"/>
      <c r="I80" s="312" t="s">
        <v>233</v>
      </c>
    </row>
    <row r="81" spans="1:9" ht="13.75" customHeight="1" x14ac:dyDescent="0.35">
      <c r="A81" s="299"/>
      <c r="B81" s="299"/>
      <c r="C81" s="317"/>
      <c r="D81" s="167"/>
      <c r="E81" s="167"/>
      <c r="F81" s="167"/>
      <c r="G81" s="167"/>
      <c r="H81" s="168">
        <v>3</v>
      </c>
      <c r="I81" s="313"/>
    </row>
    <row r="82" spans="1:9" ht="29" x14ac:dyDescent="0.35">
      <c r="A82" s="299"/>
      <c r="B82" s="299"/>
      <c r="C82" s="169" t="s">
        <v>79</v>
      </c>
      <c r="D82" s="170"/>
      <c r="E82" s="170"/>
      <c r="F82" s="170"/>
      <c r="G82" s="170"/>
      <c r="H82" s="172">
        <v>3</v>
      </c>
      <c r="I82" s="151" t="s">
        <v>327</v>
      </c>
    </row>
    <row r="83" spans="1:9" x14ac:dyDescent="0.35">
      <c r="A83" s="299">
        <v>5.2</v>
      </c>
      <c r="B83" s="300" t="s">
        <v>257</v>
      </c>
      <c r="C83" s="173"/>
      <c r="D83" s="174"/>
      <c r="E83" s="174"/>
      <c r="F83" s="174"/>
      <c r="G83" s="174"/>
      <c r="H83" s="174"/>
      <c r="I83" s="138"/>
    </row>
    <row r="84" spans="1:9" ht="29" x14ac:dyDescent="0.35">
      <c r="A84" s="299"/>
      <c r="B84" s="299"/>
      <c r="C84" s="162" t="s">
        <v>509</v>
      </c>
      <c r="D84" s="163"/>
      <c r="E84" s="163"/>
      <c r="F84" s="163"/>
      <c r="G84" s="163"/>
      <c r="H84" s="164">
        <v>3</v>
      </c>
      <c r="I84" s="149" t="s">
        <v>508</v>
      </c>
    </row>
    <row r="85" spans="1:9" ht="58" x14ac:dyDescent="0.35">
      <c r="A85" s="299"/>
      <c r="B85" s="299"/>
      <c r="C85" s="166" t="s">
        <v>505</v>
      </c>
      <c r="D85" s="167"/>
      <c r="E85" s="167"/>
      <c r="F85" s="167"/>
      <c r="G85" s="167"/>
      <c r="H85" s="168">
        <v>3</v>
      </c>
      <c r="I85" s="150" t="s">
        <v>458</v>
      </c>
    </row>
    <row r="86" spans="1:9" ht="87" x14ac:dyDescent="0.35">
      <c r="A86" s="299"/>
      <c r="B86" s="299"/>
      <c r="C86" s="169" t="s">
        <v>504</v>
      </c>
      <c r="D86" s="170"/>
      <c r="E86" s="170"/>
      <c r="F86" s="170"/>
      <c r="G86" s="170"/>
      <c r="H86" s="172">
        <v>4</v>
      </c>
      <c r="I86" s="151" t="s">
        <v>459</v>
      </c>
    </row>
    <row r="87" spans="1:9" x14ac:dyDescent="0.35">
      <c r="A87" s="299">
        <v>5.3</v>
      </c>
      <c r="B87" s="300" t="s">
        <v>80</v>
      </c>
      <c r="C87" s="173"/>
      <c r="D87" s="174"/>
      <c r="E87" s="174"/>
      <c r="F87" s="174"/>
      <c r="G87" s="174"/>
      <c r="H87" s="174"/>
      <c r="I87" s="138"/>
    </row>
    <row r="88" spans="1:9" ht="43.5" x14ac:dyDescent="0.35">
      <c r="A88" s="299"/>
      <c r="B88" s="299"/>
      <c r="C88" s="162" t="s">
        <v>503</v>
      </c>
      <c r="D88" s="163"/>
      <c r="E88" s="163"/>
      <c r="F88" s="163"/>
      <c r="G88" s="163"/>
      <c r="H88" s="164">
        <v>3</v>
      </c>
      <c r="I88" s="149" t="s">
        <v>460</v>
      </c>
    </row>
  </sheetData>
  <mergeCells count="62">
    <mergeCell ref="A83:A86"/>
    <mergeCell ref="B83:B86"/>
    <mergeCell ref="A87:A88"/>
    <mergeCell ref="B87:B88"/>
    <mergeCell ref="A75:A77"/>
    <mergeCell ref="B75:B77"/>
    <mergeCell ref="A78:G78"/>
    <mergeCell ref="A80:A82"/>
    <mergeCell ref="B80:B82"/>
    <mergeCell ref="C80:C81"/>
    <mergeCell ref="I80:I81"/>
    <mergeCell ref="A59:G59"/>
    <mergeCell ref="H59:I59"/>
    <mergeCell ref="A61:A64"/>
    <mergeCell ref="B61:B64"/>
    <mergeCell ref="A65:A67"/>
    <mergeCell ref="B65:B67"/>
    <mergeCell ref="C61:C62"/>
    <mergeCell ref="I61:I62"/>
    <mergeCell ref="H78:I78"/>
    <mergeCell ref="A68:A69"/>
    <mergeCell ref="B68:B69"/>
    <mergeCell ref="A70:A74"/>
    <mergeCell ref="B70:B74"/>
    <mergeCell ref="A47:A51"/>
    <mergeCell ref="B47:B51"/>
    <mergeCell ref="A52:A58"/>
    <mergeCell ref="B52:B58"/>
    <mergeCell ref="A43:A44"/>
    <mergeCell ref="B43:B44"/>
    <mergeCell ref="A45:A46"/>
    <mergeCell ref="B45:B46"/>
    <mergeCell ref="A36:A38"/>
    <mergeCell ref="B36:B38"/>
    <mergeCell ref="A39:G39"/>
    <mergeCell ref="H39:I39"/>
    <mergeCell ref="A41:A42"/>
    <mergeCell ref="B41:B42"/>
    <mergeCell ref="C41:C42"/>
    <mergeCell ref="I41:I42"/>
    <mergeCell ref="C23:C24"/>
    <mergeCell ref="I23:I24"/>
    <mergeCell ref="A25:A32"/>
    <mergeCell ref="B25:B32"/>
    <mergeCell ref="A33:A35"/>
    <mergeCell ref="B33:B35"/>
    <mergeCell ref="A23:A24"/>
    <mergeCell ref="B23:B24"/>
    <mergeCell ref="H21:I21"/>
    <mergeCell ref="H3:I3"/>
    <mergeCell ref="H2:I2"/>
    <mergeCell ref="A21:G21"/>
    <mergeCell ref="B2:C2"/>
    <mergeCell ref="A3:G3"/>
    <mergeCell ref="A5:A8"/>
    <mergeCell ref="B5:B8"/>
    <mergeCell ref="A9:A14"/>
    <mergeCell ref="B9:B14"/>
    <mergeCell ref="A15:A17"/>
    <mergeCell ref="B15:B17"/>
    <mergeCell ref="A18:A20"/>
    <mergeCell ref="B18:B20"/>
  </mergeCells>
  <conditionalFormatting sqref="H5 H8 H11:H14 H16:H17 H19 H24 H26:H32 H34:H35 H37:H38 H42 H44 H46 H48:H51 H53:H58 H66:H67 H69 H71:H74 H81:H82 H84:H85 H88">
    <cfRule type="cellIs" dxfId="5" priority="2" operator="greaterThanOrEqual">
      <formula>$G5</formula>
    </cfRule>
  </conditionalFormatting>
  <conditionalFormatting sqref="H6:H7 H10 H20 H62:H64 H76:H77 H86">
    <cfRule type="cellIs" dxfId="4" priority="1" operator="greaterThanOrEqual">
      <formula>4.000001</formula>
    </cfRule>
  </conditionalFormatting>
  <pageMargins left="0.75" right="0.75" top="1" bottom="1" header="0.5" footer="0.5"/>
  <pageSetup paperSize="9" orientation="portrait" horizontalDpi="4294967292" verticalDpi="4294967292"/>
  <headerFooter>
    <oddFooter>&amp;L_x000D_&amp;1#&amp;"Calibri"&amp;10&amp;K000000 Internal</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88"/>
  <sheetViews>
    <sheetView rightToLeft="1" zoomScale="110" zoomScaleNormal="110" workbookViewId="0">
      <selection activeCell="B2" sqref="B2:C2"/>
    </sheetView>
  </sheetViews>
  <sheetFormatPr defaultColWidth="10.9140625" defaultRowHeight="38.15" customHeight="1" outlineLevelCol="1" x14ac:dyDescent="0.35"/>
  <cols>
    <col min="1" max="1" width="5.08203125" style="1" customWidth="1"/>
    <col min="2" max="2" width="24.58203125" style="2" customWidth="1"/>
    <col min="3" max="3" width="33.4140625" style="2" customWidth="1" outlineLevel="1"/>
    <col min="4" max="5" width="29.9140625" style="2" hidden="1" customWidth="1"/>
    <col min="6" max="6" width="30" style="2" hidden="1" customWidth="1"/>
    <col min="7" max="7" width="29.9140625" style="2" hidden="1" customWidth="1"/>
    <col min="8" max="8" width="11.58203125" style="6" hidden="1" customWidth="1"/>
    <col min="9" max="9" width="49" style="6" customWidth="1"/>
    <col min="10" max="10" width="21.08203125" style="6" hidden="1" customWidth="1"/>
    <col min="11" max="11" width="18.9140625" style="3" hidden="1" customWidth="1"/>
    <col min="12" max="256" width="10.9140625" style="1"/>
    <col min="257" max="257" width="5.08203125" style="1" customWidth="1"/>
    <col min="258" max="258" width="17.58203125" style="1" customWidth="1"/>
    <col min="259" max="261" width="25.58203125" style="1" customWidth="1"/>
    <col min="262" max="262" width="26.58203125" style="1" customWidth="1"/>
    <col min="263" max="263" width="28.58203125" style="1" customWidth="1"/>
    <col min="264" max="264" width="9.08203125" style="1" customWidth="1"/>
    <col min="265" max="265" width="10.9140625" style="1"/>
    <col min="266" max="266" width="10.5" style="1" customWidth="1"/>
    <col min="267" max="512" width="10.9140625" style="1"/>
    <col min="513" max="513" width="5.08203125" style="1" customWidth="1"/>
    <col min="514" max="514" width="17.58203125" style="1" customWidth="1"/>
    <col min="515" max="517" width="25.58203125" style="1" customWidth="1"/>
    <col min="518" max="518" width="26.58203125" style="1" customWidth="1"/>
    <col min="519" max="519" width="28.58203125" style="1" customWidth="1"/>
    <col min="520" max="520" width="9.08203125" style="1" customWidth="1"/>
    <col min="521" max="521" width="10.9140625" style="1"/>
    <col min="522" max="522" width="10.5" style="1" customWidth="1"/>
    <col min="523" max="768" width="10.9140625" style="1"/>
    <col min="769" max="769" width="5.08203125" style="1" customWidth="1"/>
    <col min="770" max="770" width="17.58203125" style="1" customWidth="1"/>
    <col min="771" max="773" width="25.58203125" style="1" customWidth="1"/>
    <col min="774" max="774" width="26.58203125" style="1" customWidth="1"/>
    <col min="775" max="775" width="28.58203125" style="1" customWidth="1"/>
    <col min="776" max="776" width="9.08203125" style="1" customWidth="1"/>
    <col min="777" max="777" width="10.9140625" style="1"/>
    <col min="778" max="778" width="10.5" style="1" customWidth="1"/>
    <col min="779" max="1024" width="10.9140625" style="1"/>
    <col min="1025" max="1025" width="5.08203125" style="1" customWidth="1"/>
    <col min="1026" max="1026" width="17.58203125" style="1" customWidth="1"/>
    <col min="1027" max="1029" width="25.58203125" style="1" customWidth="1"/>
    <col min="1030" max="1030" width="26.58203125" style="1" customWidth="1"/>
    <col min="1031" max="1031" width="28.58203125" style="1" customWidth="1"/>
    <col min="1032" max="1032" width="9.08203125" style="1" customWidth="1"/>
    <col min="1033" max="1033" width="10.9140625" style="1"/>
    <col min="1034" max="1034" width="10.5" style="1" customWidth="1"/>
    <col min="1035" max="1280" width="10.9140625" style="1"/>
    <col min="1281" max="1281" width="5.08203125" style="1" customWidth="1"/>
    <col min="1282" max="1282" width="17.58203125" style="1" customWidth="1"/>
    <col min="1283" max="1285" width="25.58203125" style="1" customWidth="1"/>
    <col min="1286" max="1286" width="26.58203125" style="1" customWidth="1"/>
    <col min="1287" max="1287" width="28.58203125" style="1" customWidth="1"/>
    <col min="1288" max="1288" width="9.08203125" style="1" customWidth="1"/>
    <col min="1289" max="1289" width="10.9140625" style="1"/>
    <col min="1290" max="1290" width="10.5" style="1" customWidth="1"/>
    <col min="1291" max="1536" width="10.9140625" style="1"/>
    <col min="1537" max="1537" width="5.08203125" style="1" customWidth="1"/>
    <col min="1538" max="1538" width="17.58203125" style="1" customWidth="1"/>
    <col min="1539" max="1541" width="25.58203125" style="1" customWidth="1"/>
    <col min="1542" max="1542" width="26.58203125" style="1" customWidth="1"/>
    <col min="1543" max="1543" width="28.58203125" style="1" customWidth="1"/>
    <col min="1544" max="1544" width="9.08203125" style="1" customWidth="1"/>
    <col min="1545" max="1545" width="10.9140625" style="1"/>
    <col min="1546" max="1546" width="10.5" style="1" customWidth="1"/>
    <col min="1547" max="1792" width="10.9140625" style="1"/>
    <col min="1793" max="1793" width="5.08203125" style="1" customWidth="1"/>
    <col min="1794" max="1794" width="17.58203125" style="1" customWidth="1"/>
    <col min="1795" max="1797" width="25.58203125" style="1" customWidth="1"/>
    <col min="1798" max="1798" width="26.58203125" style="1" customWidth="1"/>
    <col min="1799" max="1799" width="28.58203125" style="1" customWidth="1"/>
    <col min="1800" max="1800" width="9.08203125" style="1" customWidth="1"/>
    <col min="1801" max="1801" width="10.9140625" style="1"/>
    <col min="1802" max="1802" width="10.5" style="1" customWidth="1"/>
    <col min="1803" max="2048" width="10.9140625" style="1"/>
    <col min="2049" max="2049" width="5.08203125" style="1" customWidth="1"/>
    <col min="2050" max="2050" width="17.58203125" style="1" customWidth="1"/>
    <col min="2051" max="2053" width="25.58203125" style="1" customWidth="1"/>
    <col min="2054" max="2054" width="26.58203125" style="1" customWidth="1"/>
    <col min="2055" max="2055" width="28.58203125" style="1" customWidth="1"/>
    <col min="2056" max="2056" width="9.08203125" style="1" customWidth="1"/>
    <col min="2057" max="2057" width="10.9140625" style="1"/>
    <col min="2058" max="2058" width="10.5" style="1" customWidth="1"/>
    <col min="2059" max="2304" width="10.9140625" style="1"/>
    <col min="2305" max="2305" width="5.08203125" style="1" customWidth="1"/>
    <col min="2306" max="2306" width="17.58203125" style="1" customWidth="1"/>
    <col min="2307" max="2309" width="25.58203125" style="1" customWidth="1"/>
    <col min="2310" max="2310" width="26.58203125" style="1" customWidth="1"/>
    <col min="2311" max="2311" width="28.58203125" style="1" customWidth="1"/>
    <col min="2312" max="2312" width="9.08203125" style="1" customWidth="1"/>
    <col min="2313" max="2313" width="10.9140625" style="1"/>
    <col min="2314" max="2314" width="10.5" style="1" customWidth="1"/>
    <col min="2315" max="2560" width="10.9140625" style="1"/>
    <col min="2561" max="2561" width="5.08203125" style="1" customWidth="1"/>
    <col min="2562" max="2562" width="17.58203125" style="1" customWidth="1"/>
    <col min="2563" max="2565" width="25.58203125" style="1" customWidth="1"/>
    <col min="2566" max="2566" width="26.58203125" style="1" customWidth="1"/>
    <col min="2567" max="2567" width="28.58203125" style="1" customWidth="1"/>
    <col min="2568" max="2568" width="9.08203125" style="1" customWidth="1"/>
    <col min="2569" max="2569" width="10.9140625" style="1"/>
    <col min="2570" max="2570" width="10.5" style="1" customWidth="1"/>
    <col min="2571" max="2816" width="10.9140625" style="1"/>
    <col min="2817" max="2817" width="5.08203125" style="1" customWidth="1"/>
    <col min="2818" max="2818" width="17.58203125" style="1" customWidth="1"/>
    <col min="2819" max="2821" width="25.58203125" style="1" customWidth="1"/>
    <col min="2822" max="2822" width="26.58203125" style="1" customWidth="1"/>
    <col min="2823" max="2823" width="28.58203125" style="1" customWidth="1"/>
    <col min="2824" max="2824" width="9.08203125" style="1" customWidth="1"/>
    <col min="2825" max="2825" width="10.9140625" style="1"/>
    <col min="2826" max="2826" width="10.5" style="1" customWidth="1"/>
    <col min="2827" max="3072" width="10.9140625" style="1"/>
    <col min="3073" max="3073" width="5.08203125" style="1" customWidth="1"/>
    <col min="3074" max="3074" width="17.58203125" style="1" customWidth="1"/>
    <col min="3075" max="3077" width="25.58203125" style="1" customWidth="1"/>
    <col min="3078" max="3078" width="26.58203125" style="1" customWidth="1"/>
    <col min="3079" max="3079" width="28.58203125" style="1" customWidth="1"/>
    <col min="3080" max="3080" width="9.08203125" style="1" customWidth="1"/>
    <col min="3081" max="3081" width="10.9140625" style="1"/>
    <col min="3082" max="3082" width="10.5" style="1" customWidth="1"/>
    <col min="3083" max="3328" width="10.9140625" style="1"/>
    <col min="3329" max="3329" width="5.08203125" style="1" customWidth="1"/>
    <col min="3330" max="3330" width="17.58203125" style="1" customWidth="1"/>
    <col min="3331" max="3333" width="25.58203125" style="1" customWidth="1"/>
    <col min="3334" max="3334" width="26.58203125" style="1" customWidth="1"/>
    <col min="3335" max="3335" width="28.58203125" style="1" customWidth="1"/>
    <col min="3336" max="3336" width="9.08203125" style="1" customWidth="1"/>
    <col min="3337" max="3337" width="10.9140625" style="1"/>
    <col min="3338" max="3338" width="10.5" style="1" customWidth="1"/>
    <col min="3339" max="3584" width="10.9140625" style="1"/>
    <col min="3585" max="3585" width="5.08203125" style="1" customWidth="1"/>
    <col min="3586" max="3586" width="17.58203125" style="1" customWidth="1"/>
    <col min="3587" max="3589" width="25.58203125" style="1" customWidth="1"/>
    <col min="3590" max="3590" width="26.58203125" style="1" customWidth="1"/>
    <col min="3591" max="3591" width="28.58203125" style="1" customWidth="1"/>
    <col min="3592" max="3592" width="9.08203125" style="1" customWidth="1"/>
    <col min="3593" max="3593" width="10.9140625" style="1"/>
    <col min="3594" max="3594" width="10.5" style="1" customWidth="1"/>
    <col min="3595" max="3840" width="10.9140625" style="1"/>
    <col min="3841" max="3841" width="5.08203125" style="1" customWidth="1"/>
    <col min="3842" max="3842" width="17.58203125" style="1" customWidth="1"/>
    <col min="3843" max="3845" width="25.58203125" style="1" customWidth="1"/>
    <col min="3846" max="3846" width="26.58203125" style="1" customWidth="1"/>
    <col min="3847" max="3847" width="28.58203125" style="1" customWidth="1"/>
    <col min="3848" max="3848" width="9.08203125" style="1" customWidth="1"/>
    <col min="3849" max="3849" width="10.9140625" style="1"/>
    <col min="3850" max="3850" width="10.5" style="1" customWidth="1"/>
    <col min="3851" max="4096" width="10.9140625" style="1"/>
    <col min="4097" max="4097" width="5.08203125" style="1" customWidth="1"/>
    <col min="4098" max="4098" width="17.58203125" style="1" customWidth="1"/>
    <col min="4099" max="4101" width="25.58203125" style="1" customWidth="1"/>
    <col min="4102" max="4102" width="26.58203125" style="1" customWidth="1"/>
    <col min="4103" max="4103" width="28.58203125" style="1" customWidth="1"/>
    <col min="4104" max="4104" width="9.08203125" style="1" customWidth="1"/>
    <col min="4105" max="4105" width="10.9140625" style="1"/>
    <col min="4106" max="4106" width="10.5" style="1" customWidth="1"/>
    <col min="4107" max="4352" width="10.9140625" style="1"/>
    <col min="4353" max="4353" width="5.08203125" style="1" customWidth="1"/>
    <col min="4354" max="4354" width="17.58203125" style="1" customWidth="1"/>
    <col min="4355" max="4357" width="25.58203125" style="1" customWidth="1"/>
    <col min="4358" max="4358" width="26.58203125" style="1" customWidth="1"/>
    <col min="4359" max="4359" width="28.58203125" style="1" customWidth="1"/>
    <col min="4360" max="4360" width="9.08203125" style="1" customWidth="1"/>
    <col min="4361" max="4361" width="10.9140625" style="1"/>
    <col min="4362" max="4362" width="10.5" style="1" customWidth="1"/>
    <col min="4363" max="4608" width="10.9140625" style="1"/>
    <col min="4609" max="4609" width="5.08203125" style="1" customWidth="1"/>
    <col min="4610" max="4610" width="17.58203125" style="1" customWidth="1"/>
    <col min="4611" max="4613" width="25.58203125" style="1" customWidth="1"/>
    <col min="4614" max="4614" width="26.58203125" style="1" customWidth="1"/>
    <col min="4615" max="4615" width="28.58203125" style="1" customWidth="1"/>
    <col min="4616" max="4616" width="9.08203125" style="1" customWidth="1"/>
    <col min="4617" max="4617" width="10.9140625" style="1"/>
    <col min="4618" max="4618" width="10.5" style="1" customWidth="1"/>
    <col min="4619" max="4864" width="10.9140625" style="1"/>
    <col min="4865" max="4865" width="5.08203125" style="1" customWidth="1"/>
    <col min="4866" max="4866" width="17.58203125" style="1" customWidth="1"/>
    <col min="4867" max="4869" width="25.58203125" style="1" customWidth="1"/>
    <col min="4870" max="4870" width="26.58203125" style="1" customWidth="1"/>
    <col min="4871" max="4871" width="28.58203125" style="1" customWidth="1"/>
    <col min="4872" max="4872" width="9.08203125" style="1" customWidth="1"/>
    <col min="4873" max="4873" width="10.9140625" style="1"/>
    <col min="4874" max="4874" width="10.5" style="1" customWidth="1"/>
    <col min="4875" max="5120" width="10.9140625" style="1"/>
    <col min="5121" max="5121" width="5.08203125" style="1" customWidth="1"/>
    <col min="5122" max="5122" width="17.58203125" style="1" customWidth="1"/>
    <col min="5123" max="5125" width="25.58203125" style="1" customWidth="1"/>
    <col min="5126" max="5126" width="26.58203125" style="1" customWidth="1"/>
    <col min="5127" max="5127" width="28.58203125" style="1" customWidth="1"/>
    <col min="5128" max="5128" width="9.08203125" style="1" customWidth="1"/>
    <col min="5129" max="5129" width="10.9140625" style="1"/>
    <col min="5130" max="5130" width="10.5" style="1" customWidth="1"/>
    <col min="5131" max="5376" width="10.9140625" style="1"/>
    <col min="5377" max="5377" width="5.08203125" style="1" customWidth="1"/>
    <col min="5378" max="5378" width="17.58203125" style="1" customWidth="1"/>
    <col min="5379" max="5381" width="25.58203125" style="1" customWidth="1"/>
    <col min="5382" max="5382" width="26.58203125" style="1" customWidth="1"/>
    <col min="5383" max="5383" width="28.58203125" style="1" customWidth="1"/>
    <col min="5384" max="5384" width="9.08203125" style="1" customWidth="1"/>
    <col min="5385" max="5385" width="10.9140625" style="1"/>
    <col min="5386" max="5386" width="10.5" style="1" customWidth="1"/>
    <col min="5387" max="5632" width="10.9140625" style="1"/>
    <col min="5633" max="5633" width="5.08203125" style="1" customWidth="1"/>
    <col min="5634" max="5634" width="17.58203125" style="1" customWidth="1"/>
    <col min="5635" max="5637" width="25.58203125" style="1" customWidth="1"/>
    <col min="5638" max="5638" width="26.58203125" style="1" customWidth="1"/>
    <col min="5639" max="5639" width="28.58203125" style="1" customWidth="1"/>
    <col min="5640" max="5640" width="9.08203125" style="1" customWidth="1"/>
    <col min="5641" max="5641" width="10.9140625" style="1"/>
    <col min="5642" max="5642" width="10.5" style="1" customWidth="1"/>
    <col min="5643" max="5888" width="10.9140625" style="1"/>
    <col min="5889" max="5889" width="5.08203125" style="1" customWidth="1"/>
    <col min="5890" max="5890" width="17.58203125" style="1" customWidth="1"/>
    <col min="5891" max="5893" width="25.58203125" style="1" customWidth="1"/>
    <col min="5894" max="5894" width="26.58203125" style="1" customWidth="1"/>
    <col min="5895" max="5895" width="28.58203125" style="1" customWidth="1"/>
    <col min="5896" max="5896" width="9.08203125" style="1" customWidth="1"/>
    <col min="5897" max="5897" width="10.9140625" style="1"/>
    <col min="5898" max="5898" width="10.5" style="1" customWidth="1"/>
    <col min="5899" max="6144" width="10.9140625" style="1"/>
    <col min="6145" max="6145" width="5.08203125" style="1" customWidth="1"/>
    <col min="6146" max="6146" width="17.58203125" style="1" customWidth="1"/>
    <col min="6147" max="6149" width="25.58203125" style="1" customWidth="1"/>
    <col min="6150" max="6150" width="26.58203125" style="1" customWidth="1"/>
    <col min="6151" max="6151" width="28.58203125" style="1" customWidth="1"/>
    <col min="6152" max="6152" width="9.08203125" style="1" customWidth="1"/>
    <col min="6153" max="6153" width="10.9140625" style="1"/>
    <col min="6154" max="6154" width="10.5" style="1" customWidth="1"/>
    <col min="6155" max="6400" width="10.9140625" style="1"/>
    <col min="6401" max="6401" width="5.08203125" style="1" customWidth="1"/>
    <col min="6402" max="6402" width="17.58203125" style="1" customWidth="1"/>
    <col min="6403" max="6405" width="25.58203125" style="1" customWidth="1"/>
    <col min="6406" max="6406" width="26.58203125" style="1" customWidth="1"/>
    <col min="6407" max="6407" width="28.58203125" style="1" customWidth="1"/>
    <col min="6408" max="6408" width="9.08203125" style="1" customWidth="1"/>
    <col min="6409" max="6409" width="10.9140625" style="1"/>
    <col min="6410" max="6410" width="10.5" style="1" customWidth="1"/>
    <col min="6411" max="6656" width="10.9140625" style="1"/>
    <col min="6657" max="6657" width="5.08203125" style="1" customWidth="1"/>
    <col min="6658" max="6658" width="17.58203125" style="1" customWidth="1"/>
    <col min="6659" max="6661" width="25.58203125" style="1" customWidth="1"/>
    <col min="6662" max="6662" width="26.58203125" style="1" customWidth="1"/>
    <col min="6663" max="6663" width="28.58203125" style="1" customWidth="1"/>
    <col min="6664" max="6664" width="9.08203125" style="1" customWidth="1"/>
    <col min="6665" max="6665" width="10.9140625" style="1"/>
    <col min="6666" max="6666" width="10.5" style="1" customWidth="1"/>
    <col min="6667" max="6912" width="10.9140625" style="1"/>
    <col min="6913" max="6913" width="5.08203125" style="1" customWidth="1"/>
    <col min="6914" max="6914" width="17.58203125" style="1" customWidth="1"/>
    <col min="6915" max="6917" width="25.58203125" style="1" customWidth="1"/>
    <col min="6918" max="6918" width="26.58203125" style="1" customWidth="1"/>
    <col min="6919" max="6919" width="28.58203125" style="1" customWidth="1"/>
    <col min="6920" max="6920" width="9.08203125" style="1" customWidth="1"/>
    <col min="6921" max="6921" width="10.9140625" style="1"/>
    <col min="6922" max="6922" width="10.5" style="1" customWidth="1"/>
    <col min="6923" max="7168" width="10.9140625" style="1"/>
    <col min="7169" max="7169" width="5.08203125" style="1" customWidth="1"/>
    <col min="7170" max="7170" width="17.58203125" style="1" customWidth="1"/>
    <col min="7171" max="7173" width="25.58203125" style="1" customWidth="1"/>
    <col min="7174" max="7174" width="26.58203125" style="1" customWidth="1"/>
    <col min="7175" max="7175" width="28.58203125" style="1" customWidth="1"/>
    <col min="7176" max="7176" width="9.08203125" style="1" customWidth="1"/>
    <col min="7177" max="7177" width="10.9140625" style="1"/>
    <col min="7178" max="7178" width="10.5" style="1" customWidth="1"/>
    <col min="7179" max="7424" width="10.9140625" style="1"/>
    <col min="7425" max="7425" width="5.08203125" style="1" customWidth="1"/>
    <col min="7426" max="7426" width="17.58203125" style="1" customWidth="1"/>
    <col min="7427" max="7429" width="25.58203125" style="1" customWidth="1"/>
    <col min="7430" max="7430" width="26.58203125" style="1" customWidth="1"/>
    <col min="7431" max="7431" width="28.58203125" style="1" customWidth="1"/>
    <col min="7432" max="7432" width="9.08203125" style="1" customWidth="1"/>
    <col min="7433" max="7433" width="10.9140625" style="1"/>
    <col min="7434" max="7434" width="10.5" style="1" customWidth="1"/>
    <col min="7435" max="7680" width="10.9140625" style="1"/>
    <col min="7681" max="7681" width="5.08203125" style="1" customWidth="1"/>
    <col min="7682" max="7682" width="17.58203125" style="1" customWidth="1"/>
    <col min="7683" max="7685" width="25.58203125" style="1" customWidth="1"/>
    <col min="7686" max="7686" width="26.58203125" style="1" customWidth="1"/>
    <col min="7687" max="7687" width="28.58203125" style="1" customWidth="1"/>
    <col min="7688" max="7688" width="9.08203125" style="1" customWidth="1"/>
    <col min="7689" max="7689" width="10.9140625" style="1"/>
    <col min="7690" max="7690" width="10.5" style="1" customWidth="1"/>
    <col min="7691" max="7936" width="10.9140625" style="1"/>
    <col min="7937" max="7937" width="5.08203125" style="1" customWidth="1"/>
    <col min="7938" max="7938" width="17.58203125" style="1" customWidth="1"/>
    <col min="7939" max="7941" width="25.58203125" style="1" customWidth="1"/>
    <col min="7942" max="7942" width="26.58203125" style="1" customWidth="1"/>
    <col min="7943" max="7943" width="28.58203125" style="1" customWidth="1"/>
    <col min="7944" max="7944" width="9.08203125" style="1" customWidth="1"/>
    <col min="7945" max="7945" width="10.9140625" style="1"/>
    <col min="7946" max="7946" width="10.5" style="1" customWidth="1"/>
    <col min="7947" max="8192" width="10.9140625" style="1"/>
    <col min="8193" max="8193" width="5.08203125" style="1" customWidth="1"/>
    <col min="8194" max="8194" width="17.58203125" style="1" customWidth="1"/>
    <col min="8195" max="8197" width="25.58203125" style="1" customWidth="1"/>
    <col min="8198" max="8198" width="26.58203125" style="1" customWidth="1"/>
    <col min="8199" max="8199" width="28.58203125" style="1" customWidth="1"/>
    <col min="8200" max="8200" width="9.08203125" style="1" customWidth="1"/>
    <col min="8201" max="8201" width="10.9140625" style="1"/>
    <col min="8202" max="8202" width="10.5" style="1" customWidth="1"/>
    <col min="8203" max="8448" width="10.9140625" style="1"/>
    <col min="8449" max="8449" width="5.08203125" style="1" customWidth="1"/>
    <col min="8450" max="8450" width="17.58203125" style="1" customWidth="1"/>
    <col min="8451" max="8453" width="25.58203125" style="1" customWidth="1"/>
    <col min="8454" max="8454" width="26.58203125" style="1" customWidth="1"/>
    <col min="8455" max="8455" width="28.58203125" style="1" customWidth="1"/>
    <col min="8456" max="8456" width="9.08203125" style="1" customWidth="1"/>
    <col min="8457" max="8457" width="10.9140625" style="1"/>
    <col min="8458" max="8458" width="10.5" style="1" customWidth="1"/>
    <col min="8459" max="8704" width="10.9140625" style="1"/>
    <col min="8705" max="8705" width="5.08203125" style="1" customWidth="1"/>
    <col min="8706" max="8706" width="17.58203125" style="1" customWidth="1"/>
    <col min="8707" max="8709" width="25.58203125" style="1" customWidth="1"/>
    <col min="8710" max="8710" width="26.58203125" style="1" customWidth="1"/>
    <col min="8711" max="8711" width="28.58203125" style="1" customWidth="1"/>
    <col min="8712" max="8712" width="9.08203125" style="1" customWidth="1"/>
    <col min="8713" max="8713" width="10.9140625" style="1"/>
    <col min="8714" max="8714" width="10.5" style="1" customWidth="1"/>
    <col min="8715" max="8960" width="10.9140625" style="1"/>
    <col min="8961" max="8961" width="5.08203125" style="1" customWidth="1"/>
    <col min="8962" max="8962" width="17.58203125" style="1" customWidth="1"/>
    <col min="8963" max="8965" width="25.58203125" style="1" customWidth="1"/>
    <col min="8966" max="8966" width="26.58203125" style="1" customWidth="1"/>
    <col min="8967" max="8967" width="28.58203125" style="1" customWidth="1"/>
    <col min="8968" max="8968" width="9.08203125" style="1" customWidth="1"/>
    <col min="8969" max="8969" width="10.9140625" style="1"/>
    <col min="8970" max="8970" width="10.5" style="1" customWidth="1"/>
    <col min="8971" max="9216" width="10.9140625" style="1"/>
    <col min="9217" max="9217" width="5.08203125" style="1" customWidth="1"/>
    <col min="9218" max="9218" width="17.58203125" style="1" customWidth="1"/>
    <col min="9219" max="9221" width="25.58203125" style="1" customWidth="1"/>
    <col min="9222" max="9222" width="26.58203125" style="1" customWidth="1"/>
    <col min="9223" max="9223" width="28.58203125" style="1" customWidth="1"/>
    <col min="9224" max="9224" width="9.08203125" style="1" customWidth="1"/>
    <col min="9225" max="9225" width="10.9140625" style="1"/>
    <col min="9226" max="9226" width="10.5" style="1" customWidth="1"/>
    <col min="9227" max="9472" width="10.9140625" style="1"/>
    <col min="9473" max="9473" width="5.08203125" style="1" customWidth="1"/>
    <col min="9474" max="9474" width="17.58203125" style="1" customWidth="1"/>
    <col min="9475" max="9477" width="25.58203125" style="1" customWidth="1"/>
    <col min="9478" max="9478" width="26.58203125" style="1" customWidth="1"/>
    <col min="9479" max="9479" width="28.58203125" style="1" customWidth="1"/>
    <col min="9480" max="9480" width="9.08203125" style="1" customWidth="1"/>
    <col min="9481" max="9481" width="10.9140625" style="1"/>
    <col min="9482" max="9482" width="10.5" style="1" customWidth="1"/>
    <col min="9483" max="9728" width="10.9140625" style="1"/>
    <col min="9729" max="9729" width="5.08203125" style="1" customWidth="1"/>
    <col min="9730" max="9730" width="17.58203125" style="1" customWidth="1"/>
    <col min="9731" max="9733" width="25.58203125" style="1" customWidth="1"/>
    <col min="9734" max="9734" width="26.58203125" style="1" customWidth="1"/>
    <col min="9735" max="9735" width="28.58203125" style="1" customWidth="1"/>
    <col min="9736" max="9736" width="9.08203125" style="1" customWidth="1"/>
    <col min="9737" max="9737" width="10.9140625" style="1"/>
    <col min="9738" max="9738" width="10.5" style="1" customWidth="1"/>
    <col min="9739" max="9984" width="10.9140625" style="1"/>
    <col min="9985" max="9985" width="5.08203125" style="1" customWidth="1"/>
    <col min="9986" max="9986" width="17.58203125" style="1" customWidth="1"/>
    <col min="9987" max="9989" width="25.58203125" style="1" customWidth="1"/>
    <col min="9990" max="9990" width="26.58203125" style="1" customWidth="1"/>
    <col min="9991" max="9991" width="28.58203125" style="1" customWidth="1"/>
    <col min="9992" max="9992" width="9.08203125" style="1" customWidth="1"/>
    <col min="9993" max="9993" width="10.9140625" style="1"/>
    <col min="9994" max="9994" width="10.5" style="1" customWidth="1"/>
    <col min="9995" max="10240" width="10.9140625" style="1"/>
    <col min="10241" max="10241" width="5.08203125" style="1" customWidth="1"/>
    <col min="10242" max="10242" width="17.58203125" style="1" customWidth="1"/>
    <col min="10243" max="10245" width="25.58203125" style="1" customWidth="1"/>
    <col min="10246" max="10246" width="26.58203125" style="1" customWidth="1"/>
    <col min="10247" max="10247" width="28.58203125" style="1" customWidth="1"/>
    <col min="10248" max="10248" width="9.08203125" style="1" customWidth="1"/>
    <col min="10249" max="10249" width="10.9140625" style="1"/>
    <col min="10250" max="10250" width="10.5" style="1" customWidth="1"/>
    <col min="10251" max="10496" width="10.9140625" style="1"/>
    <col min="10497" max="10497" width="5.08203125" style="1" customWidth="1"/>
    <col min="10498" max="10498" width="17.58203125" style="1" customWidth="1"/>
    <col min="10499" max="10501" width="25.58203125" style="1" customWidth="1"/>
    <col min="10502" max="10502" width="26.58203125" style="1" customWidth="1"/>
    <col min="10503" max="10503" width="28.58203125" style="1" customWidth="1"/>
    <col min="10504" max="10504" width="9.08203125" style="1" customWidth="1"/>
    <col min="10505" max="10505" width="10.9140625" style="1"/>
    <col min="10506" max="10506" width="10.5" style="1" customWidth="1"/>
    <col min="10507" max="10752" width="10.9140625" style="1"/>
    <col min="10753" max="10753" width="5.08203125" style="1" customWidth="1"/>
    <col min="10754" max="10754" width="17.58203125" style="1" customWidth="1"/>
    <col min="10755" max="10757" width="25.58203125" style="1" customWidth="1"/>
    <col min="10758" max="10758" width="26.58203125" style="1" customWidth="1"/>
    <col min="10759" max="10759" width="28.58203125" style="1" customWidth="1"/>
    <col min="10760" max="10760" width="9.08203125" style="1" customWidth="1"/>
    <col min="10761" max="10761" width="10.9140625" style="1"/>
    <col min="10762" max="10762" width="10.5" style="1" customWidth="1"/>
    <col min="10763" max="11008" width="10.9140625" style="1"/>
    <col min="11009" max="11009" width="5.08203125" style="1" customWidth="1"/>
    <col min="11010" max="11010" width="17.58203125" style="1" customWidth="1"/>
    <col min="11011" max="11013" width="25.58203125" style="1" customWidth="1"/>
    <col min="11014" max="11014" width="26.58203125" style="1" customWidth="1"/>
    <col min="11015" max="11015" width="28.58203125" style="1" customWidth="1"/>
    <col min="11016" max="11016" width="9.08203125" style="1" customWidth="1"/>
    <col min="11017" max="11017" width="10.9140625" style="1"/>
    <col min="11018" max="11018" width="10.5" style="1" customWidth="1"/>
    <col min="11019" max="11264" width="10.9140625" style="1"/>
    <col min="11265" max="11265" width="5.08203125" style="1" customWidth="1"/>
    <col min="11266" max="11266" width="17.58203125" style="1" customWidth="1"/>
    <col min="11267" max="11269" width="25.58203125" style="1" customWidth="1"/>
    <col min="11270" max="11270" width="26.58203125" style="1" customWidth="1"/>
    <col min="11271" max="11271" width="28.58203125" style="1" customWidth="1"/>
    <col min="11272" max="11272" width="9.08203125" style="1" customWidth="1"/>
    <col min="11273" max="11273" width="10.9140625" style="1"/>
    <col min="11274" max="11274" width="10.5" style="1" customWidth="1"/>
    <col min="11275" max="11520" width="10.9140625" style="1"/>
    <col min="11521" max="11521" width="5.08203125" style="1" customWidth="1"/>
    <col min="11522" max="11522" width="17.58203125" style="1" customWidth="1"/>
    <col min="11523" max="11525" width="25.58203125" style="1" customWidth="1"/>
    <col min="11526" max="11526" width="26.58203125" style="1" customWidth="1"/>
    <col min="11527" max="11527" width="28.58203125" style="1" customWidth="1"/>
    <col min="11528" max="11528" width="9.08203125" style="1" customWidth="1"/>
    <col min="11529" max="11529" width="10.9140625" style="1"/>
    <col min="11530" max="11530" width="10.5" style="1" customWidth="1"/>
    <col min="11531" max="11776" width="10.9140625" style="1"/>
    <col min="11777" max="11777" width="5.08203125" style="1" customWidth="1"/>
    <col min="11778" max="11778" width="17.58203125" style="1" customWidth="1"/>
    <col min="11779" max="11781" width="25.58203125" style="1" customWidth="1"/>
    <col min="11782" max="11782" width="26.58203125" style="1" customWidth="1"/>
    <col min="11783" max="11783" width="28.58203125" style="1" customWidth="1"/>
    <col min="11784" max="11784" width="9.08203125" style="1" customWidth="1"/>
    <col min="11785" max="11785" width="10.9140625" style="1"/>
    <col min="11786" max="11786" width="10.5" style="1" customWidth="1"/>
    <col min="11787" max="12032" width="10.9140625" style="1"/>
    <col min="12033" max="12033" width="5.08203125" style="1" customWidth="1"/>
    <col min="12034" max="12034" width="17.58203125" style="1" customWidth="1"/>
    <col min="12035" max="12037" width="25.58203125" style="1" customWidth="1"/>
    <col min="12038" max="12038" width="26.58203125" style="1" customWidth="1"/>
    <col min="12039" max="12039" width="28.58203125" style="1" customWidth="1"/>
    <col min="12040" max="12040" width="9.08203125" style="1" customWidth="1"/>
    <col min="12041" max="12041" width="10.9140625" style="1"/>
    <col min="12042" max="12042" width="10.5" style="1" customWidth="1"/>
    <col min="12043" max="12288" width="10.9140625" style="1"/>
    <col min="12289" max="12289" width="5.08203125" style="1" customWidth="1"/>
    <col min="12290" max="12290" width="17.58203125" style="1" customWidth="1"/>
    <col min="12291" max="12293" width="25.58203125" style="1" customWidth="1"/>
    <col min="12294" max="12294" width="26.58203125" style="1" customWidth="1"/>
    <col min="12295" max="12295" width="28.58203125" style="1" customWidth="1"/>
    <col min="12296" max="12296" width="9.08203125" style="1" customWidth="1"/>
    <col min="12297" max="12297" width="10.9140625" style="1"/>
    <col min="12298" max="12298" width="10.5" style="1" customWidth="1"/>
    <col min="12299" max="12544" width="10.9140625" style="1"/>
    <col min="12545" max="12545" width="5.08203125" style="1" customWidth="1"/>
    <col min="12546" max="12546" width="17.58203125" style="1" customWidth="1"/>
    <col min="12547" max="12549" width="25.58203125" style="1" customWidth="1"/>
    <col min="12550" max="12550" width="26.58203125" style="1" customWidth="1"/>
    <col min="12551" max="12551" width="28.58203125" style="1" customWidth="1"/>
    <col min="12552" max="12552" width="9.08203125" style="1" customWidth="1"/>
    <col min="12553" max="12553" width="10.9140625" style="1"/>
    <col min="12554" max="12554" width="10.5" style="1" customWidth="1"/>
    <col min="12555" max="12800" width="10.9140625" style="1"/>
    <col min="12801" max="12801" width="5.08203125" style="1" customWidth="1"/>
    <col min="12802" max="12802" width="17.58203125" style="1" customWidth="1"/>
    <col min="12803" max="12805" width="25.58203125" style="1" customWidth="1"/>
    <col min="12806" max="12806" width="26.58203125" style="1" customWidth="1"/>
    <col min="12807" max="12807" width="28.58203125" style="1" customWidth="1"/>
    <col min="12808" max="12808" width="9.08203125" style="1" customWidth="1"/>
    <col min="12809" max="12809" width="10.9140625" style="1"/>
    <col min="12810" max="12810" width="10.5" style="1" customWidth="1"/>
    <col min="12811" max="13056" width="10.9140625" style="1"/>
    <col min="13057" max="13057" width="5.08203125" style="1" customWidth="1"/>
    <col min="13058" max="13058" width="17.58203125" style="1" customWidth="1"/>
    <col min="13059" max="13061" width="25.58203125" style="1" customWidth="1"/>
    <col min="13062" max="13062" width="26.58203125" style="1" customWidth="1"/>
    <col min="13063" max="13063" width="28.58203125" style="1" customWidth="1"/>
    <col min="13064" max="13064" width="9.08203125" style="1" customWidth="1"/>
    <col min="13065" max="13065" width="10.9140625" style="1"/>
    <col min="13066" max="13066" width="10.5" style="1" customWidth="1"/>
    <col min="13067" max="13312" width="10.9140625" style="1"/>
    <col min="13313" max="13313" width="5.08203125" style="1" customWidth="1"/>
    <col min="13314" max="13314" width="17.58203125" style="1" customWidth="1"/>
    <col min="13315" max="13317" width="25.58203125" style="1" customWidth="1"/>
    <col min="13318" max="13318" width="26.58203125" style="1" customWidth="1"/>
    <col min="13319" max="13319" width="28.58203125" style="1" customWidth="1"/>
    <col min="13320" max="13320" width="9.08203125" style="1" customWidth="1"/>
    <col min="13321" max="13321" width="10.9140625" style="1"/>
    <col min="13322" max="13322" width="10.5" style="1" customWidth="1"/>
    <col min="13323" max="13568" width="10.9140625" style="1"/>
    <col min="13569" max="13569" width="5.08203125" style="1" customWidth="1"/>
    <col min="13570" max="13570" width="17.58203125" style="1" customWidth="1"/>
    <col min="13571" max="13573" width="25.58203125" style="1" customWidth="1"/>
    <col min="13574" max="13574" width="26.58203125" style="1" customWidth="1"/>
    <col min="13575" max="13575" width="28.58203125" style="1" customWidth="1"/>
    <col min="13576" max="13576" width="9.08203125" style="1" customWidth="1"/>
    <col min="13577" max="13577" width="10.9140625" style="1"/>
    <col min="13578" max="13578" width="10.5" style="1" customWidth="1"/>
    <col min="13579" max="13824" width="10.9140625" style="1"/>
    <col min="13825" max="13825" width="5.08203125" style="1" customWidth="1"/>
    <col min="13826" max="13826" width="17.58203125" style="1" customWidth="1"/>
    <col min="13827" max="13829" width="25.58203125" style="1" customWidth="1"/>
    <col min="13830" max="13830" width="26.58203125" style="1" customWidth="1"/>
    <col min="13831" max="13831" width="28.58203125" style="1" customWidth="1"/>
    <col min="13832" max="13832" width="9.08203125" style="1" customWidth="1"/>
    <col min="13833" max="13833" width="10.9140625" style="1"/>
    <col min="13834" max="13834" width="10.5" style="1" customWidth="1"/>
    <col min="13835" max="14080" width="10.9140625" style="1"/>
    <col min="14081" max="14081" width="5.08203125" style="1" customWidth="1"/>
    <col min="14082" max="14082" width="17.58203125" style="1" customWidth="1"/>
    <col min="14083" max="14085" width="25.58203125" style="1" customWidth="1"/>
    <col min="14086" max="14086" width="26.58203125" style="1" customWidth="1"/>
    <col min="14087" max="14087" width="28.58203125" style="1" customWidth="1"/>
    <col min="14088" max="14088" width="9.08203125" style="1" customWidth="1"/>
    <col min="14089" max="14089" width="10.9140625" style="1"/>
    <col min="14090" max="14090" width="10.5" style="1" customWidth="1"/>
    <col min="14091" max="14336" width="10.9140625" style="1"/>
    <col min="14337" max="14337" width="5.08203125" style="1" customWidth="1"/>
    <col min="14338" max="14338" width="17.58203125" style="1" customWidth="1"/>
    <col min="14339" max="14341" width="25.58203125" style="1" customWidth="1"/>
    <col min="14342" max="14342" width="26.58203125" style="1" customWidth="1"/>
    <col min="14343" max="14343" width="28.58203125" style="1" customWidth="1"/>
    <col min="14344" max="14344" width="9.08203125" style="1" customWidth="1"/>
    <col min="14345" max="14345" width="10.9140625" style="1"/>
    <col min="14346" max="14346" width="10.5" style="1" customWidth="1"/>
    <col min="14347" max="14592" width="10.9140625" style="1"/>
    <col min="14593" max="14593" width="5.08203125" style="1" customWidth="1"/>
    <col min="14594" max="14594" width="17.58203125" style="1" customWidth="1"/>
    <col min="14595" max="14597" width="25.58203125" style="1" customWidth="1"/>
    <col min="14598" max="14598" width="26.58203125" style="1" customWidth="1"/>
    <col min="14599" max="14599" width="28.58203125" style="1" customWidth="1"/>
    <col min="14600" max="14600" width="9.08203125" style="1" customWidth="1"/>
    <col min="14601" max="14601" width="10.9140625" style="1"/>
    <col min="14602" max="14602" width="10.5" style="1" customWidth="1"/>
    <col min="14603" max="14848" width="10.9140625" style="1"/>
    <col min="14849" max="14849" width="5.08203125" style="1" customWidth="1"/>
    <col min="14850" max="14850" width="17.58203125" style="1" customWidth="1"/>
    <col min="14851" max="14853" width="25.58203125" style="1" customWidth="1"/>
    <col min="14854" max="14854" width="26.58203125" style="1" customWidth="1"/>
    <col min="14855" max="14855" width="28.58203125" style="1" customWidth="1"/>
    <col min="14856" max="14856" width="9.08203125" style="1" customWidth="1"/>
    <col min="14857" max="14857" width="10.9140625" style="1"/>
    <col min="14858" max="14858" width="10.5" style="1" customWidth="1"/>
    <col min="14859" max="15104" width="10.9140625" style="1"/>
    <col min="15105" max="15105" width="5.08203125" style="1" customWidth="1"/>
    <col min="15106" max="15106" width="17.58203125" style="1" customWidth="1"/>
    <col min="15107" max="15109" width="25.58203125" style="1" customWidth="1"/>
    <col min="15110" max="15110" width="26.58203125" style="1" customWidth="1"/>
    <col min="15111" max="15111" width="28.58203125" style="1" customWidth="1"/>
    <col min="15112" max="15112" width="9.08203125" style="1" customWidth="1"/>
    <col min="15113" max="15113" width="10.9140625" style="1"/>
    <col min="15114" max="15114" width="10.5" style="1" customWidth="1"/>
    <col min="15115" max="15360" width="10.9140625" style="1"/>
    <col min="15361" max="15361" width="5.08203125" style="1" customWidth="1"/>
    <col min="15362" max="15362" width="17.58203125" style="1" customWidth="1"/>
    <col min="15363" max="15365" width="25.58203125" style="1" customWidth="1"/>
    <col min="15366" max="15366" width="26.58203125" style="1" customWidth="1"/>
    <col min="15367" max="15367" width="28.58203125" style="1" customWidth="1"/>
    <col min="15368" max="15368" width="9.08203125" style="1" customWidth="1"/>
    <col min="15369" max="15369" width="10.9140625" style="1"/>
    <col min="15370" max="15370" width="10.5" style="1" customWidth="1"/>
    <col min="15371" max="15616" width="10.9140625" style="1"/>
    <col min="15617" max="15617" width="5.08203125" style="1" customWidth="1"/>
    <col min="15618" max="15618" width="17.58203125" style="1" customWidth="1"/>
    <col min="15619" max="15621" width="25.58203125" style="1" customWidth="1"/>
    <col min="15622" max="15622" width="26.58203125" style="1" customWidth="1"/>
    <col min="15623" max="15623" width="28.58203125" style="1" customWidth="1"/>
    <col min="15624" max="15624" width="9.08203125" style="1" customWidth="1"/>
    <col min="15625" max="15625" width="10.9140625" style="1"/>
    <col min="15626" max="15626" width="10.5" style="1" customWidth="1"/>
    <col min="15627" max="15872" width="10.9140625" style="1"/>
    <col min="15873" max="15873" width="5.08203125" style="1" customWidth="1"/>
    <col min="15874" max="15874" width="17.58203125" style="1" customWidth="1"/>
    <col min="15875" max="15877" width="25.58203125" style="1" customWidth="1"/>
    <col min="15878" max="15878" width="26.58203125" style="1" customWidth="1"/>
    <col min="15879" max="15879" width="28.58203125" style="1" customWidth="1"/>
    <col min="15880" max="15880" width="9.08203125" style="1" customWidth="1"/>
    <col min="15881" max="15881" width="10.9140625" style="1"/>
    <col min="15882" max="15882" width="10.5" style="1" customWidth="1"/>
    <col min="15883" max="16128" width="10.9140625" style="1"/>
    <col min="16129" max="16129" width="5.08203125" style="1" customWidth="1"/>
    <col min="16130" max="16130" width="17.58203125" style="1" customWidth="1"/>
    <col min="16131" max="16133" width="25.58203125" style="1" customWidth="1"/>
    <col min="16134" max="16134" width="26.58203125" style="1" customWidth="1"/>
    <col min="16135" max="16135" width="28.58203125" style="1" customWidth="1"/>
    <col min="16136" max="16136" width="9.08203125" style="1" customWidth="1"/>
    <col min="16137" max="16137" width="10.9140625" style="1"/>
    <col min="16138" max="16138" width="10.5" style="1" customWidth="1"/>
    <col min="16139" max="16384" width="10.9140625" style="1"/>
  </cols>
  <sheetData>
    <row r="1" spans="1:11" ht="13" x14ac:dyDescent="0.35">
      <c r="A1" s="153"/>
      <c r="B1" s="154"/>
      <c r="C1" s="154"/>
      <c r="D1" s="154"/>
      <c r="E1" s="154"/>
      <c r="F1" s="154"/>
      <c r="G1" s="154" t="s">
        <v>1</v>
      </c>
      <c r="H1" s="199" t="s">
        <v>2</v>
      </c>
      <c r="I1" s="200"/>
      <c r="J1" s="201"/>
      <c r="K1" s="202"/>
    </row>
    <row r="2" spans="1:11" ht="34.75" customHeight="1" x14ac:dyDescent="0.35">
      <c r="A2" s="153"/>
      <c r="B2" s="296" t="s">
        <v>546</v>
      </c>
      <c r="C2" s="296"/>
      <c r="D2" s="157"/>
      <c r="E2" s="158"/>
      <c r="F2" s="154" t="e">
        <f>(SUM(#REF!+#REF!+#REF!+#REF!+#REF!)/5)</f>
        <v>#REF!</v>
      </c>
      <c r="G2" s="154"/>
      <c r="H2" s="203"/>
      <c r="I2" s="204"/>
      <c r="J2" s="205"/>
      <c r="K2" s="202"/>
    </row>
    <row r="3" spans="1:11" s="4" customFormat="1" ht="32.15" customHeight="1" x14ac:dyDescent="0.35">
      <c r="A3" s="297" t="s">
        <v>15</v>
      </c>
      <c r="B3" s="297"/>
      <c r="C3" s="297"/>
      <c r="D3" s="297"/>
      <c r="E3" s="297"/>
      <c r="F3" s="297"/>
      <c r="G3" s="297"/>
      <c r="H3" s="333" t="s">
        <v>141</v>
      </c>
      <c r="I3" s="334"/>
      <c r="J3" s="335"/>
      <c r="K3" s="206" t="e">
        <f>(K5+K9+#REF!+K15+K18)/5</f>
        <v>#REF!</v>
      </c>
    </row>
    <row r="4" spans="1:11" s="5" customFormat="1" ht="14.5" x14ac:dyDescent="0.35">
      <c r="A4" s="159" t="s">
        <v>3</v>
      </c>
      <c r="B4" s="160" t="s">
        <v>139</v>
      </c>
      <c r="C4" s="207" t="s">
        <v>17</v>
      </c>
      <c r="D4" s="159">
        <v>1</v>
      </c>
      <c r="E4" s="159">
        <v>2</v>
      </c>
      <c r="F4" s="159">
        <v>3</v>
      </c>
      <c r="G4" s="159">
        <v>4</v>
      </c>
      <c r="H4" s="159" t="s">
        <v>0</v>
      </c>
      <c r="I4" s="207" t="s">
        <v>91</v>
      </c>
      <c r="J4" s="208" t="s">
        <v>8</v>
      </c>
      <c r="K4" s="209" t="s">
        <v>4</v>
      </c>
    </row>
    <row r="5" spans="1:11" ht="66" customHeight="1" x14ac:dyDescent="0.35">
      <c r="A5" s="298">
        <v>1.1000000000000001</v>
      </c>
      <c r="B5" s="298" t="s">
        <v>19</v>
      </c>
      <c r="C5" s="161" t="s">
        <v>20</v>
      </c>
      <c r="D5" s="163"/>
      <c r="E5" s="163"/>
      <c r="F5" s="163"/>
      <c r="G5" s="163"/>
      <c r="H5" s="210"/>
      <c r="I5" s="211" t="s">
        <v>332</v>
      </c>
      <c r="J5" s="212"/>
      <c r="K5" s="213">
        <f>SUM(H5:H8)/4</f>
        <v>0</v>
      </c>
    </row>
    <row r="6" spans="1:11" ht="39" x14ac:dyDescent="0.35">
      <c r="A6" s="299"/>
      <c r="B6" s="299"/>
      <c r="C6" s="165" t="s">
        <v>21</v>
      </c>
      <c r="D6" s="167"/>
      <c r="E6" s="167"/>
      <c r="F6" s="167"/>
      <c r="G6" s="167"/>
      <c r="H6" s="214"/>
      <c r="I6" s="215" t="s">
        <v>511</v>
      </c>
      <c r="J6" s="216"/>
      <c r="K6" s="213"/>
    </row>
    <row r="7" spans="1:11" ht="50.15" customHeight="1" x14ac:dyDescent="0.35">
      <c r="A7" s="299"/>
      <c r="B7" s="299"/>
      <c r="C7" s="165" t="s">
        <v>137</v>
      </c>
      <c r="D7" s="167"/>
      <c r="E7" s="167"/>
      <c r="F7" s="167"/>
      <c r="G7" s="167"/>
      <c r="H7" s="214"/>
      <c r="I7" s="215" t="s">
        <v>258</v>
      </c>
      <c r="J7" s="216"/>
      <c r="K7" s="213"/>
    </row>
    <row r="8" spans="1:11" ht="53" customHeight="1" x14ac:dyDescent="0.35">
      <c r="A8" s="299"/>
      <c r="B8" s="299"/>
      <c r="C8" s="178" t="s">
        <v>22</v>
      </c>
      <c r="D8" s="170"/>
      <c r="E8" s="171"/>
      <c r="F8" s="171"/>
      <c r="G8" s="170"/>
      <c r="H8" s="217"/>
      <c r="I8" s="218" t="s">
        <v>259</v>
      </c>
      <c r="J8" s="219"/>
      <c r="K8" s="213"/>
    </row>
    <row r="9" spans="1:11" ht="13" x14ac:dyDescent="0.35">
      <c r="A9" s="299">
        <v>1.2</v>
      </c>
      <c r="B9" s="300" t="s">
        <v>26</v>
      </c>
      <c r="C9" s="220"/>
      <c r="D9" s="174"/>
      <c r="E9" s="174"/>
      <c r="F9" s="174"/>
      <c r="G9" s="174"/>
      <c r="H9" s="174"/>
      <c r="I9" s="174"/>
      <c r="J9" s="221"/>
      <c r="K9" s="213">
        <f>SUM(H10:H14)/4</f>
        <v>0</v>
      </c>
    </row>
    <row r="10" spans="1:11" ht="48.9" customHeight="1" x14ac:dyDescent="0.35">
      <c r="A10" s="299"/>
      <c r="B10" s="299"/>
      <c r="C10" s="161" t="s">
        <v>71</v>
      </c>
      <c r="D10" s="163"/>
      <c r="E10" s="163"/>
      <c r="F10" s="163"/>
      <c r="G10" s="163"/>
      <c r="H10" s="210"/>
      <c r="I10" s="211" t="s">
        <v>333</v>
      </c>
      <c r="J10" s="216"/>
      <c r="K10" s="213"/>
    </row>
    <row r="11" spans="1:11" ht="108" customHeight="1" x14ac:dyDescent="0.35">
      <c r="A11" s="299"/>
      <c r="B11" s="299"/>
      <c r="C11" s="165" t="s">
        <v>512</v>
      </c>
      <c r="D11" s="175"/>
      <c r="E11" s="175"/>
      <c r="F11" s="175"/>
      <c r="G11" s="175"/>
      <c r="H11" s="214"/>
      <c r="I11" s="215" t="s">
        <v>359</v>
      </c>
      <c r="J11" s="219"/>
      <c r="K11" s="213"/>
    </row>
    <row r="12" spans="1:11" s="5" customFormat="1" ht="39" x14ac:dyDescent="0.35">
      <c r="A12" s="299"/>
      <c r="B12" s="299"/>
      <c r="C12" s="165" t="s">
        <v>513</v>
      </c>
      <c r="D12" s="175"/>
      <c r="E12" s="175"/>
      <c r="F12" s="175"/>
      <c r="G12" s="175"/>
      <c r="H12" s="214"/>
      <c r="I12" s="215" t="s">
        <v>515</v>
      </c>
      <c r="J12" s="219"/>
      <c r="K12" s="213"/>
    </row>
    <row r="13" spans="1:11" s="5" customFormat="1" ht="53" customHeight="1" x14ac:dyDescent="0.35">
      <c r="A13" s="299"/>
      <c r="B13" s="299"/>
      <c r="C13" s="166" t="s">
        <v>514</v>
      </c>
      <c r="D13" s="175"/>
      <c r="E13" s="175"/>
      <c r="F13" s="175"/>
      <c r="G13" s="175"/>
      <c r="H13" s="214"/>
      <c r="I13" s="215" t="s">
        <v>260</v>
      </c>
      <c r="J13" s="219"/>
      <c r="K13" s="213"/>
    </row>
    <row r="14" spans="1:11" ht="66" customHeight="1" x14ac:dyDescent="0.35">
      <c r="A14" s="299"/>
      <c r="B14" s="299"/>
      <c r="C14" s="169" t="s">
        <v>516</v>
      </c>
      <c r="D14" s="171"/>
      <c r="E14" s="171"/>
      <c r="F14" s="171"/>
      <c r="G14" s="171"/>
      <c r="H14" s="217"/>
      <c r="I14" s="222" t="s">
        <v>334</v>
      </c>
      <c r="J14" s="223"/>
      <c r="K14" s="213"/>
    </row>
    <row r="15" spans="1:11" ht="13.25" customHeight="1" x14ac:dyDescent="0.35">
      <c r="A15" s="299">
        <v>1.3</v>
      </c>
      <c r="B15" s="301" t="s">
        <v>277</v>
      </c>
      <c r="C15" s="220"/>
      <c r="D15" s="174"/>
      <c r="E15" s="174"/>
      <c r="F15" s="174"/>
      <c r="G15" s="174"/>
      <c r="H15" s="174"/>
      <c r="I15" s="174"/>
      <c r="J15" s="221"/>
      <c r="K15" s="213">
        <f>SUM(H16:H17)/4</f>
        <v>0</v>
      </c>
    </row>
    <row r="16" spans="1:11" s="5" customFormat="1" ht="105.9" customHeight="1" x14ac:dyDescent="0.35">
      <c r="A16" s="299"/>
      <c r="B16" s="302"/>
      <c r="C16" s="224" t="s">
        <v>27</v>
      </c>
      <c r="D16" s="176"/>
      <c r="E16" s="176"/>
      <c r="F16" s="176"/>
      <c r="G16" s="177"/>
      <c r="H16" s="210"/>
      <c r="I16" s="225" t="s">
        <v>335</v>
      </c>
      <c r="J16" s="223"/>
      <c r="K16" s="213"/>
    </row>
    <row r="17" spans="1:11" ht="57.9" customHeight="1" x14ac:dyDescent="0.35">
      <c r="A17" s="299"/>
      <c r="B17" s="302"/>
      <c r="C17" s="169" t="s">
        <v>473</v>
      </c>
      <c r="D17" s="171"/>
      <c r="E17" s="171"/>
      <c r="F17" s="171"/>
      <c r="G17" s="171"/>
      <c r="H17" s="217"/>
      <c r="I17" s="222" t="s">
        <v>81</v>
      </c>
      <c r="J17" s="223"/>
      <c r="K17" s="213"/>
    </row>
    <row r="18" spans="1:11" ht="13.25" customHeight="1" x14ac:dyDescent="0.35">
      <c r="A18" s="299">
        <v>14</v>
      </c>
      <c r="B18" s="300" t="s">
        <v>518</v>
      </c>
      <c r="C18" s="220"/>
      <c r="D18" s="174"/>
      <c r="E18" s="174"/>
      <c r="F18" s="174"/>
      <c r="G18" s="174"/>
      <c r="H18" s="174"/>
      <c r="I18" s="174"/>
      <c r="J18" s="221"/>
      <c r="K18" s="213">
        <f>SUM(H19:H20)/2</f>
        <v>3.5</v>
      </c>
    </row>
    <row r="19" spans="1:11" ht="80.150000000000006" customHeight="1" x14ac:dyDescent="0.35">
      <c r="A19" s="299"/>
      <c r="B19" s="299"/>
      <c r="C19" s="161" t="s">
        <v>275</v>
      </c>
      <c r="D19" s="177"/>
      <c r="E19" s="177"/>
      <c r="F19" s="163"/>
      <c r="G19" s="163"/>
      <c r="H19" s="210">
        <v>3</v>
      </c>
      <c r="I19" s="211" t="s">
        <v>261</v>
      </c>
      <c r="J19" s="219"/>
      <c r="K19" s="213"/>
    </row>
    <row r="20" spans="1:11" ht="81.900000000000006" customHeight="1" x14ac:dyDescent="0.35">
      <c r="A20" s="303"/>
      <c r="B20" s="303"/>
      <c r="C20" s="178" t="s">
        <v>276</v>
      </c>
      <c r="D20" s="171"/>
      <c r="E20" s="171"/>
      <c r="F20" s="170"/>
      <c r="G20" s="170"/>
      <c r="H20" s="214">
        <v>4</v>
      </c>
      <c r="I20" s="215" t="s">
        <v>517</v>
      </c>
      <c r="J20" s="216"/>
      <c r="K20" s="213"/>
    </row>
    <row r="21" spans="1:11" ht="32.15" customHeight="1" x14ac:dyDescent="0.35">
      <c r="A21" s="294" t="s">
        <v>28</v>
      </c>
      <c r="B21" s="295"/>
      <c r="C21" s="295"/>
      <c r="D21" s="295"/>
      <c r="E21" s="295"/>
      <c r="F21" s="295"/>
      <c r="G21" s="295"/>
      <c r="H21" s="330" t="s">
        <v>141</v>
      </c>
      <c r="I21" s="331"/>
      <c r="J21" s="332"/>
      <c r="K21" s="226">
        <f>(K23+K25+K33+K36)/4</f>
        <v>2.9375</v>
      </c>
    </row>
    <row r="22" spans="1:11" ht="13.25" customHeight="1" x14ac:dyDescent="0.35">
      <c r="A22" s="179" t="s">
        <v>3</v>
      </c>
      <c r="B22" s="180" t="s">
        <v>139</v>
      </c>
      <c r="C22" s="180" t="s">
        <v>17</v>
      </c>
      <c r="D22" s="180">
        <v>1</v>
      </c>
      <c r="E22" s="180">
        <v>2</v>
      </c>
      <c r="F22" s="180">
        <v>3</v>
      </c>
      <c r="G22" s="180">
        <v>4</v>
      </c>
      <c r="H22" s="227" t="s">
        <v>0</v>
      </c>
      <c r="I22" s="228" t="s">
        <v>91</v>
      </c>
      <c r="J22" s="229" t="s">
        <v>8</v>
      </c>
      <c r="K22" s="230" t="s">
        <v>4</v>
      </c>
    </row>
    <row r="23" spans="1:11" ht="15.9" customHeight="1" x14ac:dyDescent="0.35">
      <c r="A23" s="298">
        <v>2.1</v>
      </c>
      <c r="B23" s="298" t="s">
        <v>29</v>
      </c>
      <c r="C23" s="321" t="s">
        <v>262</v>
      </c>
      <c r="D23" s="182"/>
      <c r="E23" s="182"/>
      <c r="F23" s="182"/>
      <c r="G23" s="183" t="s">
        <v>7</v>
      </c>
      <c r="H23" s="232"/>
      <c r="I23" s="324" t="s">
        <v>336</v>
      </c>
      <c r="J23" s="234"/>
      <c r="K23" s="213">
        <f>H24/1</f>
        <v>3</v>
      </c>
    </row>
    <row r="24" spans="1:11" ht="90" customHeight="1" x14ac:dyDescent="0.35">
      <c r="A24" s="299"/>
      <c r="B24" s="299"/>
      <c r="C24" s="321"/>
      <c r="D24" s="170"/>
      <c r="E24" s="171"/>
      <c r="F24" s="171"/>
      <c r="G24" s="171"/>
      <c r="H24" s="217">
        <v>3</v>
      </c>
      <c r="I24" s="324"/>
      <c r="J24" s="216"/>
      <c r="K24" s="213"/>
    </row>
    <row r="25" spans="1:11" ht="13.25" customHeight="1" x14ac:dyDescent="0.35">
      <c r="A25" s="299">
        <v>2.2000000000000002</v>
      </c>
      <c r="B25" s="300" t="s">
        <v>73</v>
      </c>
      <c r="C25" s="174"/>
      <c r="D25" s="174"/>
      <c r="E25" s="174"/>
      <c r="F25" s="174"/>
      <c r="G25" s="174"/>
      <c r="H25" s="174"/>
      <c r="I25" s="174"/>
      <c r="J25" s="234"/>
      <c r="K25" s="213">
        <f>SUM(H26:H32)/8</f>
        <v>2.75</v>
      </c>
    </row>
    <row r="26" spans="1:11" ht="101.15" customHeight="1" x14ac:dyDescent="0.35">
      <c r="A26" s="299"/>
      <c r="B26" s="299"/>
      <c r="C26" s="161" t="s">
        <v>93</v>
      </c>
      <c r="D26" s="163"/>
      <c r="E26" s="163"/>
      <c r="F26" s="163"/>
      <c r="G26" s="163"/>
      <c r="H26" s="210">
        <v>3</v>
      </c>
      <c r="I26" s="211" t="s">
        <v>337</v>
      </c>
      <c r="J26" s="219"/>
      <c r="K26" s="213"/>
    </row>
    <row r="27" spans="1:11" ht="89.15" customHeight="1" x14ac:dyDescent="0.35">
      <c r="A27" s="299"/>
      <c r="B27" s="299"/>
      <c r="C27" s="165" t="s">
        <v>31</v>
      </c>
      <c r="D27" s="167"/>
      <c r="E27" s="167"/>
      <c r="F27" s="167"/>
      <c r="G27" s="167"/>
      <c r="H27" s="214">
        <v>3</v>
      </c>
      <c r="I27" s="215" t="s">
        <v>338</v>
      </c>
      <c r="J27" s="219"/>
      <c r="K27" s="213"/>
    </row>
    <row r="28" spans="1:11" ht="95.15" customHeight="1" x14ac:dyDescent="0.35">
      <c r="A28" s="299"/>
      <c r="B28" s="299"/>
      <c r="C28" s="165" t="s">
        <v>72</v>
      </c>
      <c r="D28" s="167"/>
      <c r="E28" s="167"/>
      <c r="F28" s="167"/>
      <c r="G28" s="167"/>
      <c r="H28" s="214">
        <v>3</v>
      </c>
      <c r="I28" s="215" t="s">
        <v>263</v>
      </c>
      <c r="J28" s="219"/>
      <c r="K28" s="213"/>
    </row>
    <row r="29" spans="1:11" ht="119" customHeight="1" x14ac:dyDescent="0.35">
      <c r="A29" s="299"/>
      <c r="B29" s="299"/>
      <c r="C29" s="165" t="s">
        <v>32</v>
      </c>
      <c r="D29" s="167"/>
      <c r="E29" s="167"/>
      <c r="F29" s="167"/>
      <c r="G29" s="175"/>
      <c r="H29" s="214">
        <v>4</v>
      </c>
      <c r="I29" s="215" t="s">
        <v>339</v>
      </c>
      <c r="J29" s="219"/>
      <c r="K29" s="213"/>
    </row>
    <row r="30" spans="1:11" ht="96" customHeight="1" x14ac:dyDescent="0.35">
      <c r="A30" s="299"/>
      <c r="B30" s="299"/>
      <c r="C30" s="165" t="s">
        <v>33</v>
      </c>
      <c r="D30" s="167"/>
      <c r="E30" s="167"/>
      <c r="F30" s="167"/>
      <c r="G30" s="167"/>
      <c r="H30" s="214">
        <v>3</v>
      </c>
      <c r="I30" s="215" t="s">
        <v>340</v>
      </c>
      <c r="J30" s="219"/>
      <c r="K30" s="213"/>
    </row>
    <row r="31" spans="1:11" ht="89.15" customHeight="1" x14ac:dyDescent="0.35">
      <c r="A31" s="299"/>
      <c r="B31" s="299"/>
      <c r="C31" s="165" t="s">
        <v>65</v>
      </c>
      <c r="D31" s="167"/>
      <c r="E31" s="167"/>
      <c r="F31" s="167"/>
      <c r="G31" s="167"/>
      <c r="H31" s="214">
        <v>3</v>
      </c>
      <c r="I31" s="215" t="s">
        <v>264</v>
      </c>
      <c r="J31" s="219"/>
      <c r="K31" s="213"/>
    </row>
    <row r="32" spans="1:11" s="5" customFormat="1" ht="87" customHeight="1" x14ac:dyDescent="0.35">
      <c r="A32" s="299"/>
      <c r="B32" s="299"/>
      <c r="C32" s="178" t="s">
        <v>66</v>
      </c>
      <c r="D32" s="170"/>
      <c r="E32" s="170"/>
      <c r="F32" s="170"/>
      <c r="G32" s="170"/>
      <c r="H32" s="217">
        <v>3</v>
      </c>
      <c r="I32" s="218" t="s">
        <v>341</v>
      </c>
      <c r="J32" s="219"/>
      <c r="K32" s="213"/>
    </row>
    <row r="33" spans="1:11" s="5" customFormat="1" ht="15.65" customHeight="1" x14ac:dyDescent="0.35">
      <c r="A33" s="299">
        <v>2.2999999999999998</v>
      </c>
      <c r="B33" s="300" t="s">
        <v>90</v>
      </c>
      <c r="C33" s="220"/>
      <c r="D33" s="174"/>
      <c r="E33" s="174"/>
      <c r="F33" s="174"/>
      <c r="G33" s="174"/>
      <c r="H33" s="174"/>
      <c r="I33" s="174"/>
      <c r="J33" s="221"/>
      <c r="K33" s="235">
        <f>SUM(H34:H35)/2</f>
        <v>3</v>
      </c>
    </row>
    <row r="34" spans="1:11" ht="87" customHeight="1" x14ac:dyDescent="0.35">
      <c r="A34" s="299"/>
      <c r="B34" s="299"/>
      <c r="C34" s="161" t="s">
        <v>67</v>
      </c>
      <c r="D34" s="163"/>
      <c r="E34" s="163"/>
      <c r="F34" s="163"/>
      <c r="G34" s="163"/>
      <c r="H34" s="210">
        <v>3</v>
      </c>
      <c r="I34" s="211" t="s">
        <v>82</v>
      </c>
      <c r="J34" s="216"/>
      <c r="K34" s="235"/>
    </row>
    <row r="35" spans="1:11" ht="84" customHeight="1" x14ac:dyDescent="0.35">
      <c r="A35" s="299"/>
      <c r="B35" s="299"/>
      <c r="C35" s="178" t="s">
        <v>94</v>
      </c>
      <c r="D35" s="170"/>
      <c r="E35" s="170"/>
      <c r="F35" s="170"/>
      <c r="G35" s="170"/>
      <c r="H35" s="217">
        <v>3</v>
      </c>
      <c r="I35" s="218" t="s">
        <v>83</v>
      </c>
      <c r="J35" s="219"/>
      <c r="K35" s="235"/>
    </row>
    <row r="36" spans="1:11" ht="13.25" customHeight="1" x14ac:dyDescent="0.35">
      <c r="A36" s="299">
        <v>2.4</v>
      </c>
      <c r="B36" s="300" t="s">
        <v>519</v>
      </c>
      <c r="C36" s="220"/>
      <c r="D36" s="174"/>
      <c r="E36" s="174"/>
      <c r="F36" s="174"/>
      <c r="G36" s="174"/>
      <c r="H36" s="174"/>
      <c r="I36" s="174"/>
      <c r="J36" s="221"/>
      <c r="K36" s="213">
        <f>SUM(H37:H38)/2</f>
        <v>3</v>
      </c>
    </row>
    <row r="37" spans="1:11" ht="87" customHeight="1" x14ac:dyDescent="0.35">
      <c r="A37" s="299"/>
      <c r="B37" s="299"/>
      <c r="C37" s="161" t="s">
        <v>74</v>
      </c>
      <c r="D37" s="163"/>
      <c r="E37" s="163"/>
      <c r="F37" s="163"/>
      <c r="G37" s="163"/>
      <c r="H37" s="210">
        <v>3</v>
      </c>
      <c r="I37" s="211" t="s">
        <v>265</v>
      </c>
      <c r="J37" s="219"/>
      <c r="K37" s="213"/>
    </row>
    <row r="38" spans="1:11" ht="101.15" customHeight="1" x14ac:dyDescent="0.35">
      <c r="A38" s="303"/>
      <c r="B38" s="303"/>
      <c r="C38" s="178" t="s">
        <v>75</v>
      </c>
      <c r="D38" s="170"/>
      <c r="E38" s="170"/>
      <c r="F38" s="170"/>
      <c r="G38" s="170"/>
      <c r="H38" s="217">
        <v>3</v>
      </c>
      <c r="I38" s="218" t="s">
        <v>342</v>
      </c>
      <c r="J38" s="236"/>
      <c r="K38" s="213"/>
    </row>
    <row r="39" spans="1:11" ht="32.15" customHeight="1" x14ac:dyDescent="0.35">
      <c r="A39" s="306" t="s">
        <v>37</v>
      </c>
      <c r="B39" s="307"/>
      <c r="C39" s="307"/>
      <c r="D39" s="307"/>
      <c r="E39" s="307"/>
      <c r="F39" s="307"/>
      <c r="G39" s="307"/>
      <c r="H39" s="328" t="s">
        <v>141</v>
      </c>
      <c r="I39" s="309"/>
      <c r="J39" s="309"/>
      <c r="K39" s="237">
        <f>(K41+K43+K45+K47+K52)/5</f>
        <v>3</v>
      </c>
    </row>
    <row r="40" spans="1:11" ht="13.25" customHeight="1" x14ac:dyDescent="0.35">
      <c r="A40" s="185" t="s">
        <v>3</v>
      </c>
      <c r="B40" s="185" t="s">
        <v>139</v>
      </c>
      <c r="C40" s="187" t="s">
        <v>17</v>
      </c>
      <c r="D40" s="187">
        <v>1</v>
      </c>
      <c r="E40" s="187">
        <v>2</v>
      </c>
      <c r="F40" s="187">
        <v>3</v>
      </c>
      <c r="G40" s="187">
        <v>4</v>
      </c>
      <c r="H40" s="238" t="s">
        <v>0</v>
      </c>
      <c r="I40" s="239" t="s">
        <v>91</v>
      </c>
      <c r="J40" s="240" t="s">
        <v>8</v>
      </c>
      <c r="K40" s="241" t="s">
        <v>4</v>
      </c>
    </row>
    <row r="41" spans="1:11" ht="15.9" customHeight="1" x14ac:dyDescent="0.35">
      <c r="A41" s="298">
        <v>3.1</v>
      </c>
      <c r="B41" s="298" t="s">
        <v>422</v>
      </c>
      <c r="C41" s="329" t="s">
        <v>520</v>
      </c>
      <c r="D41" s="188"/>
      <c r="E41" s="188"/>
      <c r="F41" s="188"/>
      <c r="G41" s="188"/>
      <c r="H41" s="243"/>
      <c r="I41" s="324" t="s">
        <v>343</v>
      </c>
      <c r="J41" s="244"/>
      <c r="K41" s="213">
        <f>H42/1</f>
        <v>3</v>
      </c>
    </row>
    <row r="42" spans="1:11" ht="108" customHeight="1" x14ac:dyDescent="0.35">
      <c r="A42" s="299"/>
      <c r="B42" s="299"/>
      <c r="C42" s="329"/>
      <c r="D42" s="170"/>
      <c r="E42" s="170"/>
      <c r="F42" s="170"/>
      <c r="G42" s="170"/>
      <c r="H42" s="217">
        <v>3</v>
      </c>
      <c r="I42" s="324"/>
      <c r="J42" s="219"/>
      <c r="K42" s="213"/>
    </row>
    <row r="43" spans="1:11" ht="13.25" customHeight="1" x14ac:dyDescent="0.35">
      <c r="A43" s="299">
        <v>3.2</v>
      </c>
      <c r="B43" s="310" t="s">
        <v>485</v>
      </c>
      <c r="C43" s="220"/>
      <c r="D43" s="174"/>
      <c r="E43" s="174"/>
      <c r="F43" s="174"/>
      <c r="G43" s="174"/>
      <c r="H43" s="174"/>
      <c r="I43" s="174"/>
      <c r="J43" s="221"/>
      <c r="K43" s="213">
        <f>H44/1</f>
        <v>3</v>
      </c>
    </row>
    <row r="44" spans="1:11" ht="129" customHeight="1" x14ac:dyDescent="0.35">
      <c r="A44" s="299"/>
      <c r="B44" s="311"/>
      <c r="C44" s="231" t="s">
        <v>76</v>
      </c>
      <c r="D44" s="190"/>
      <c r="E44" s="190"/>
      <c r="F44" s="190"/>
      <c r="G44" s="190"/>
      <c r="H44" s="245">
        <v>3</v>
      </c>
      <c r="I44" s="233" t="s">
        <v>344</v>
      </c>
      <c r="J44" s="219"/>
      <c r="K44" s="213"/>
    </row>
    <row r="45" spans="1:11" ht="13.25" customHeight="1" x14ac:dyDescent="0.35">
      <c r="A45" s="299">
        <v>3.3</v>
      </c>
      <c r="B45" s="300" t="s">
        <v>521</v>
      </c>
      <c r="C45" s="220"/>
      <c r="D45" s="174"/>
      <c r="E45" s="174"/>
      <c r="F45" s="174"/>
      <c r="G45" s="174"/>
      <c r="H45" s="174"/>
      <c r="I45" s="174"/>
      <c r="J45" s="221"/>
      <c r="K45" s="213">
        <f>H46/1</f>
        <v>3</v>
      </c>
    </row>
    <row r="46" spans="1:11" ht="92.4" customHeight="1" x14ac:dyDescent="0.35">
      <c r="A46" s="299"/>
      <c r="B46" s="299"/>
      <c r="C46" s="242" t="s">
        <v>522</v>
      </c>
      <c r="D46" s="190"/>
      <c r="E46" s="190"/>
      <c r="F46" s="190"/>
      <c r="G46" s="190"/>
      <c r="H46" s="245">
        <v>3</v>
      </c>
      <c r="I46" s="233" t="s">
        <v>84</v>
      </c>
      <c r="J46" s="219"/>
      <c r="K46" s="213"/>
    </row>
    <row r="47" spans="1:11" ht="13.25" customHeight="1" x14ac:dyDescent="0.35">
      <c r="A47" s="299">
        <v>3.4</v>
      </c>
      <c r="B47" s="300" t="s">
        <v>524</v>
      </c>
      <c r="C47" s="220"/>
      <c r="D47" s="174"/>
      <c r="E47" s="174"/>
      <c r="F47" s="174"/>
      <c r="G47" s="174"/>
      <c r="H47" s="174"/>
      <c r="I47" s="174"/>
      <c r="J47" s="221"/>
      <c r="K47" s="213">
        <f>SUM(H48:H51)/4</f>
        <v>3</v>
      </c>
    </row>
    <row r="48" spans="1:11" ht="111.9" customHeight="1" x14ac:dyDescent="0.35">
      <c r="A48" s="299"/>
      <c r="B48" s="299"/>
      <c r="C48" s="161" t="s">
        <v>523</v>
      </c>
      <c r="D48" s="163"/>
      <c r="E48" s="163"/>
      <c r="F48" s="163"/>
      <c r="G48" s="163"/>
      <c r="H48" s="210">
        <v>3</v>
      </c>
      <c r="I48" s="211" t="s">
        <v>345</v>
      </c>
      <c r="J48" s="219"/>
      <c r="K48" s="213"/>
    </row>
    <row r="49" spans="1:11" ht="90" customHeight="1" x14ac:dyDescent="0.35">
      <c r="A49" s="299"/>
      <c r="B49" s="299"/>
      <c r="C49" s="165" t="s">
        <v>77</v>
      </c>
      <c r="D49" s="167"/>
      <c r="E49" s="167"/>
      <c r="F49" s="167"/>
      <c r="G49" s="167"/>
      <c r="H49" s="214">
        <v>3</v>
      </c>
      <c r="I49" s="215" t="s">
        <v>85</v>
      </c>
      <c r="J49" s="219"/>
      <c r="K49" s="213"/>
    </row>
    <row r="50" spans="1:11" ht="87" customHeight="1" x14ac:dyDescent="0.35">
      <c r="A50" s="299"/>
      <c r="B50" s="299"/>
      <c r="C50" s="165" t="s">
        <v>525</v>
      </c>
      <c r="D50" s="167"/>
      <c r="E50" s="167"/>
      <c r="F50" s="167"/>
      <c r="G50" s="167"/>
      <c r="H50" s="214">
        <v>3</v>
      </c>
      <c r="I50" s="215" t="s">
        <v>526</v>
      </c>
      <c r="J50" s="219"/>
      <c r="K50" s="213"/>
    </row>
    <row r="51" spans="1:11" ht="99.9" customHeight="1" x14ac:dyDescent="0.35">
      <c r="A51" s="299"/>
      <c r="B51" s="299"/>
      <c r="C51" s="178" t="s">
        <v>527</v>
      </c>
      <c r="D51" s="170"/>
      <c r="E51" s="170"/>
      <c r="F51" s="170"/>
      <c r="G51" s="170"/>
      <c r="H51" s="217">
        <v>3</v>
      </c>
      <c r="I51" s="218" t="s">
        <v>86</v>
      </c>
      <c r="J51" s="219"/>
      <c r="K51" s="213"/>
    </row>
    <row r="52" spans="1:11" ht="13.25" customHeight="1" x14ac:dyDescent="0.35">
      <c r="A52" s="299">
        <v>3.5</v>
      </c>
      <c r="B52" s="300" t="s">
        <v>529</v>
      </c>
      <c r="C52" s="220"/>
      <c r="D52" s="174"/>
      <c r="E52" s="174"/>
      <c r="F52" s="174"/>
      <c r="G52" s="174"/>
      <c r="H52" s="192"/>
      <c r="I52" s="192"/>
      <c r="J52" s="246"/>
      <c r="K52" s="213">
        <f>SUM(H53:H58)/6</f>
        <v>3</v>
      </c>
    </row>
    <row r="53" spans="1:11" ht="95.15" customHeight="1" x14ac:dyDescent="0.35">
      <c r="A53" s="299"/>
      <c r="B53" s="299"/>
      <c r="C53" s="161" t="s">
        <v>528</v>
      </c>
      <c r="D53" s="163"/>
      <c r="E53" s="163"/>
      <c r="F53" s="163"/>
      <c r="G53" s="163"/>
      <c r="H53" s="210">
        <v>3</v>
      </c>
      <c r="I53" s="211" t="s">
        <v>266</v>
      </c>
      <c r="J53" s="219"/>
      <c r="K53" s="213"/>
    </row>
    <row r="54" spans="1:11" ht="89.15" customHeight="1" x14ac:dyDescent="0.35">
      <c r="A54" s="299"/>
      <c r="B54" s="299"/>
      <c r="C54" s="165" t="s">
        <v>530</v>
      </c>
      <c r="D54" s="167"/>
      <c r="E54" s="167"/>
      <c r="F54" s="167"/>
      <c r="G54" s="167"/>
      <c r="H54" s="214">
        <v>3</v>
      </c>
      <c r="I54" s="215" t="s">
        <v>267</v>
      </c>
      <c r="J54" s="219"/>
      <c r="K54" s="213"/>
    </row>
    <row r="55" spans="1:11" ht="99.9" customHeight="1" x14ac:dyDescent="0.35">
      <c r="A55" s="299"/>
      <c r="B55" s="299"/>
      <c r="C55" s="165" t="s">
        <v>531</v>
      </c>
      <c r="D55" s="167"/>
      <c r="E55" s="167"/>
      <c r="F55" s="167"/>
      <c r="G55" s="167"/>
      <c r="H55" s="214">
        <v>3</v>
      </c>
      <c r="I55" s="215" t="s">
        <v>87</v>
      </c>
      <c r="J55" s="219"/>
      <c r="K55" s="213"/>
    </row>
    <row r="56" spans="1:11" ht="39" x14ac:dyDescent="0.35">
      <c r="A56" s="299"/>
      <c r="B56" s="299"/>
      <c r="C56" s="165" t="s">
        <v>331</v>
      </c>
      <c r="D56" s="167"/>
      <c r="E56" s="167"/>
      <c r="F56" s="167"/>
      <c r="G56" s="167"/>
      <c r="H56" s="214">
        <v>3</v>
      </c>
      <c r="I56" s="215" t="s">
        <v>532</v>
      </c>
      <c r="J56" s="219"/>
      <c r="K56" s="213"/>
    </row>
    <row r="57" spans="1:11" ht="87" customHeight="1" x14ac:dyDescent="0.35">
      <c r="A57" s="299"/>
      <c r="B57" s="299"/>
      <c r="C57" s="165" t="s">
        <v>533</v>
      </c>
      <c r="D57" s="167"/>
      <c r="E57" s="167"/>
      <c r="F57" s="167"/>
      <c r="G57" s="167"/>
      <c r="H57" s="214">
        <v>3</v>
      </c>
      <c r="I57" s="215" t="s">
        <v>534</v>
      </c>
      <c r="J57" s="219"/>
      <c r="K57" s="213"/>
    </row>
    <row r="58" spans="1:11" ht="80.150000000000006" customHeight="1" x14ac:dyDescent="0.35">
      <c r="A58" s="299"/>
      <c r="B58" s="299"/>
      <c r="C58" s="165" t="s">
        <v>535</v>
      </c>
      <c r="D58" s="167"/>
      <c r="E58" s="167"/>
      <c r="F58" s="167"/>
      <c r="G58" s="167"/>
      <c r="H58" s="217">
        <v>3</v>
      </c>
      <c r="I58" s="218" t="s">
        <v>266</v>
      </c>
      <c r="J58" s="247"/>
      <c r="K58" s="213"/>
    </row>
    <row r="59" spans="1:11" ht="32.15" customHeight="1" x14ac:dyDescent="0.35">
      <c r="A59" s="314" t="s">
        <v>45</v>
      </c>
      <c r="B59" s="314"/>
      <c r="C59" s="314"/>
      <c r="D59" s="314"/>
      <c r="E59" s="314"/>
      <c r="F59" s="314"/>
      <c r="G59" s="314"/>
      <c r="H59" s="326" t="s">
        <v>141</v>
      </c>
      <c r="I59" s="327"/>
      <c r="J59" s="327"/>
      <c r="K59" s="248">
        <f>(K61+K65+K68+K70+K75)/5</f>
        <v>3.6</v>
      </c>
    </row>
    <row r="60" spans="1:11" ht="13.25" customHeight="1" x14ac:dyDescent="0.35">
      <c r="A60" s="185" t="s">
        <v>3</v>
      </c>
      <c r="B60" s="185" t="s">
        <v>139</v>
      </c>
      <c r="C60" s="187" t="s">
        <v>140</v>
      </c>
      <c r="D60" s="187">
        <v>1</v>
      </c>
      <c r="E60" s="187">
        <v>2</v>
      </c>
      <c r="F60" s="187">
        <v>3</v>
      </c>
      <c r="G60" s="187">
        <v>4</v>
      </c>
      <c r="H60" s="249" t="s">
        <v>0</v>
      </c>
      <c r="I60" s="250" t="s">
        <v>91</v>
      </c>
      <c r="J60" s="251" t="s">
        <v>8</v>
      </c>
      <c r="K60" s="252" t="s">
        <v>4</v>
      </c>
    </row>
    <row r="61" spans="1:11" ht="15.9" customHeight="1" x14ac:dyDescent="0.35">
      <c r="A61" s="298">
        <v>4.0999999999999996</v>
      </c>
      <c r="B61" s="298" t="s">
        <v>46</v>
      </c>
      <c r="C61" s="321" t="s">
        <v>70</v>
      </c>
      <c r="D61" s="188"/>
      <c r="E61" s="188"/>
      <c r="F61" s="188"/>
      <c r="G61" s="188"/>
      <c r="H61" s="243"/>
      <c r="I61" s="324" t="s">
        <v>346</v>
      </c>
      <c r="J61" s="244"/>
      <c r="K61" s="213">
        <f>SUM(H62:H64)/3</f>
        <v>4</v>
      </c>
    </row>
    <row r="62" spans="1:11" ht="150.9" customHeight="1" x14ac:dyDescent="0.35">
      <c r="A62" s="299"/>
      <c r="B62" s="299"/>
      <c r="C62" s="298"/>
      <c r="D62" s="167"/>
      <c r="E62" s="167"/>
      <c r="F62" s="167"/>
      <c r="G62" s="167"/>
      <c r="H62" s="214">
        <v>4</v>
      </c>
      <c r="I62" s="325"/>
      <c r="J62" s="216"/>
      <c r="K62" s="213"/>
    </row>
    <row r="63" spans="1:11" ht="123" customHeight="1" x14ac:dyDescent="0.35">
      <c r="A63" s="299"/>
      <c r="B63" s="299"/>
      <c r="C63" s="165" t="s">
        <v>510</v>
      </c>
      <c r="D63" s="167"/>
      <c r="E63" s="167"/>
      <c r="F63" s="167"/>
      <c r="G63" s="167"/>
      <c r="H63" s="214">
        <v>4</v>
      </c>
      <c r="I63" s="215" t="s">
        <v>347</v>
      </c>
      <c r="J63" s="216"/>
      <c r="K63" s="213"/>
    </row>
    <row r="64" spans="1:11" ht="92.4" customHeight="1" x14ac:dyDescent="0.35">
      <c r="A64" s="299"/>
      <c r="B64" s="299"/>
      <c r="C64" s="178" t="s">
        <v>47</v>
      </c>
      <c r="D64" s="170"/>
      <c r="E64" s="170"/>
      <c r="F64" s="170"/>
      <c r="G64" s="170"/>
      <c r="H64" s="217">
        <v>4</v>
      </c>
      <c r="I64" s="218" t="s">
        <v>348</v>
      </c>
      <c r="J64" s="216"/>
      <c r="K64" s="213"/>
    </row>
    <row r="65" spans="1:11" ht="13.25" customHeight="1" x14ac:dyDescent="0.35">
      <c r="A65" s="299">
        <v>4.2</v>
      </c>
      <c r="B65" s="300" t="s">
        <v>48</v>
      </c>
      <c r="C65" s="220"/>
      <c r="D65" s="174"/>
      <c r="E65" s="174"/>
      <c r="F65" s="174"/>
      <c r="G65" s="174"/>
      <c r="H65" s="174"/>
      <c r="I65" s="174"/>
      <c r="J65" s="234"/>
      <c r="K65" s="213">
        <f>SUM(H66:H67)/2</f>
        <v>3</v>
      </c>
    </row>
    <row r="66" spans="1:11" ht="113.15" customHeight="1" x14ac:dyDescent="0.35">
      <c r="A66" s="299"/>
      <c r="B66" s="299"/>
      <c r="C66" s="161" t="s">
        <v>49</v>
      </c>
      <c r="D66" s="163"/>
      <c r="E66" s="163"/>
      <c r="F66" s="163"/>
      <c r="G66" s="163"/>
      <c r="H66" s="210">
        <v>3</v>
      </c>
      <c r="I66" s="211" t="s">
        <v>536</v>
      </c>
      <c r="J66" s="219"/>
      <c r="K66" s="213"/>
    </row>
    <row r="67" spans="1:11" ht="120.9" customHeight="1" x14ac:dyDescent="0.35">
      <c r="A67" s="299"/>
      <c r="B67" s="299"/>
      <c r="C67" s="178" t="s">
        <v>50</v>
      </c>
      <c r="D67" s="170"/>
      <c r="E67" s="170"/>
      <c r="F67" s="170"/>
      <c r="G67" s="170"/>
      <c r="H67" s="217">
        <v>3</v>
      </c>
      <c r="I67" s="218" t="s">
        <v>88</v>
      </c>
      <c r="J67" s="219"/>
      <c r="K67" s="213"/>
    </row>
    <row r="68" spans="1:11" ht="13" x14ac:dyDescent="0.35">
      <c r="A68" s="299">
        <v>4.3</v>
      </c>
      <c r="B68" s="300" t="s">
        <v>51</v>
      </c>
      <c r="C68" s="220"/>
      <c r="D68" s="174"/>
      <c r="E68" s="174"/>
      <c r="F68" s="174"/>
      <c r="G68" s="174"/>
      <c r="H68" s="174"/>
      <c r="I68" s="174"/>
      <c r="J68" s="221"/>
      <c r="K68" s="213">
        <f>H69/1</f>
        <v>3</v>
      </c>
    </row>
    <row r="69" spans="1:11" ht="111" customHeight="1" x14ac:dyDescent="0.35">
      <c r="A69" s="299"/>
      <c r="B69" s="299"/>
      <c r="C69" s="231" t="s">
        <v>52</v>
      </c>
      <c r="D69" s="190"/>
      <c r="E69" s="190"/>
      <c r="F69" s="190"/>
      <c r="G69" s="190"/>
      <c r="H69" s="245">
        <v>3</v>
      </c>
      <c r="I69" s="233" t="s">
        <v>268</v>
      </c>
      <c r="J69" s="219"/>
      <c r="K69" s="213"/>
    </row>
    <row r="70" spans="1:11" ht="13" x14ac:dyDescent="0.35">
      <c r="A70" s="299">
        <v>4.4000000000000004</v>
      </c>
      <c r="B70" s="300" t="s">
        <v>53</v>
      </c>
      <c r="C70" s="220"/>
      <c r="D70" s="174"/>
      <c r="E70" s="174"/>
      <c r="F70" s="174"/>
      <c r="G70" s="174"/>
      <c r="H70" s="174"/>
      <c r="I70" s="174"/>
      <c r="J70" s="221"/>
      <c r="K70" s="213">
        <f>SUM(H71:H74)/3</f>
        <v>4</v>
      </c>
    </row>
    <row r="71" spans="1:11" ht="75.900000000000006" customHeight="1" x14ac:dyDescent="0.35">
      <c r="A71" s="299"/>
      <c r="B71" s="299"/>
      <c r="C71" s="161" t="s">
        <v>54</v>
      </c>
      <c r="D71" s="177"/>
      <c r="E71" s="177"/>
      <c r="F71" s="177"/>
      <c r="G71" s="163"/>
      <c r="H71" s="210">
        <v>3</v>
      </c>
      <c r="I71" s="211" t="s">
        <v>269</v>
      </c>
      <c r="J71" s="219"/>
      <c r="K71" s="213"/>
    </row>
    <row r="72" spans="1:11" ht="90.9" customHeight="1" x14ac:dyDescent="0.35">
      <c r="A72" s="299"/>
      <c r="B72" s="299"/>
      <c r="C72" s="165" t="s">
        <v>55</v>
      </c>
      <c r="D72" s="167"/>
      <c r="E72" s="167"/>
      <c r="F72" s="167"/>
      <c r="G72" s="167"/>
      <c r="H72" s="214">
        <v>3</v>
      </c>
      <c r="I72" s="215" t="s">
        <v>537</v>
      </c>
      <c r="J72" s="219"/>
      <c r="K72" s="213"/>
    </row>
    <row r="73" spans="1:11" ht="68.150000000000006" customHeight="1" x14ac:dyDescent="0.35">
      <c r="A73" s="299"/>
      <c r="B73" s="299"/>
      <c r="C73" s="189" t="s">
        <v>56</v>
      </c>
      <c r="D73" s="175"/>
      <c r="E73" s="175"/>
      <c r="F73" s="175"/>
      <c r="G73" s="175"/>
      <c r="H73" s="214">
        <v>3</v>
      </c>
      <c r="I73" s="215" t="s">
        <v>538</v>
      </c>
      <c r="J73" s="219"/>
      <c r="K73" s="213"/>
    </row>
    <row r="74" spans="1:11" ht="79.25" customHeight="1" x14ac:dyDescent="0.35">
      <c r="A74" s="299"/>
      <c r="B74" s="299"/>
      <c r="C74" s="178" t="s">
        <v>57</v>
      </c>
      <c r="D74" s="170"/>
      <c r="E74" s="170"/>
      <c r="F74" s="170"/>
      <c r="G74" s="170"/>
      <c r="H74" s="217">
        <v>3</v>
      </c>
      <c r="I74" s="218" t="s">
        <v>270</v>
      </c>
      <c r="J74" s="219"/>
      <c r="K74" s="213"/>
    </row>
    <row r="75" spans="1:11" ht="13" x14ac:dyDescent="0.35">
      <c r="A75" s="299">
        <v>4.5</v>
      </c>
      <c r="B75" s="300" t="s">
        <v>58</v>
      </c>
      <c r="C75" s="220"/>
      <c r="D75" s="174"/>
      <c r="E75" s="174"/>
      <c r="F75" s="174"/>
      <c r="G75" s="174"/>
      <c r="H75" s="174"/>
      <c r="I75" s="174"/>
      <c r="J75" s="221"/>
      <c r="K75" s="213">
        <f>SUM(H76:H77)/2</f>
        <v>4</v>
      </c>
    </row>
    <row r="76" spans="1:11" ht="105.65" customHeight="1" x14ac:dyDescent="0.35">
      <c r="A76" s="299"/>
      <c r="B76" s="299"/>
      <c r="C76" s="161" t="s">
        <v>59</v>
      </c>
      <c r="D76" s="163"/>
      <c r="E76" s="163"/>
      <c r="F76" s="163"/>
      <c r="G76" s="163"/>
      <c r="H76" s="210">
        <v>4</v>
      </c>
      <c r="I76" s="211" t="s">
        <v>349</v>
      </c>
      <c r="J76" s="216"/>
      <c r="K76" s="213"/>
    </row>
    <row r="77" spans="1:11" ht="119" customHeight="1" x14ac:dyDescent="0.35">
      <c r="A77" s="299"/>
      <c r="B77" s="299"/>
      <c r="C77" s="165" t="s">
        <v>230</v>
      </c>
      <c r="D77" s="167"/>
      <c r="E77" s="167"/>
      <c r="F77" s="167"/>
      <c r="G77" s="167"/>
      <c r="H77" s="217">
        <v>4</v>
      </c>
      <c r="I77" s="218" t="s">
        <v>350</v>
      </c>
      <c r="J77" s="253"/>
      <c r="K77" s="213"/>
    </row>
    <row r="78" spans="1:11" ht="32.15" customHeight="1" x14ac:dyDescent="0.35">
      <c r="A78" s="320" t="s">
        <v>63</v>
      </c>
      <c r="B78" s="320"/>
      <c r="C78" s="320"/>
      <c r="D78" s="320"/>
      <c r="E78" s="320"/>
      <c r="F78" s="320"/>
      <c r="G78" s="320"/>
      <c r="H78" s="322" t="s">
        <v>141</v>
      </c>
      <c r="I78" s="323"/>
      <c r="J78" s="323"/>
      <c r="K78" s="254">
        <f>(K80+K83+K87)/3</f>
        <v>3.1111111111111112</v>
      </c>
    </row>
    <row r="79" spans="1:11" ht="13" x14ac:dyDescent="0.35">
      <c r="A79" s="193" t="s">
        <v>3</v>
      </c>
      <c r="B79" s="194" t="s">
        <v>139</v>
      </c>
      <c r="C79" s="255" t="s">
        <v>17</v>
      </c>
      <c r="D79" s="196">
        <v>1</v>
      </c>
      <c r="E79" s="197">
        <v>2</v>
      </c>
      <c r="F79" s="197">
        <v>3</v>
      </c>
      <c r="G79" s="197">
        <v>4</v>
      </c>
      <c r="H79" s="256" t="s">
        <v>0</v>
      </c>
      <c r="I79" s="257" t="s">
        <v>18</v>
      </c>
      <c r="J79" s="258" t="s">
        <v>8</v>
      </c>
      <c r="K79" s="259" t="s">
        <v>4</v>
      </c>
    </row>
    <row r="80" spans="1:11" ht="15.9" customHeight="1" x14ac:dyDescent="0.35">
      <c r="A80" s="298" t="s">
        <v>5</v>
      </c>
      <c r="B80" s="298" t="s">
        <v>506</v>
      </c>
      <c r="C80" s="321" t="s">
        <v>231</v>
      </c>
      <c r="D80" s="188"/>
      <c r="E80" s="188"/>
      <c r="F80" s="188"/>
      <c r="G80" s="188"/>
      <c r="H80" s="243"/>
      <c r="I80" s="324" t="s">
        <v>89</v>
      </c>
      <c r="J80" s="244"/>
      <c r="K80" s="213">
        <f>SUM(H81:H82)/2</f>
        <v>3</v>
      </c>
    </row>
    <row r="81" spans="1:11" ht="39.65" customHeight="1" x14ac:dyDescent="0.35">
      <c r="A81" s="299"/>
      <c r="B81" s="299"/>
      <c r="C81" s="298"/>
      <c r="D81" s="167"/>
      <c r="E81" s="167"/>
      <c r="F81" s="167"/>
      <c r="G81" s="167"/>
      <c r="H81" s="214">
        <v>3</v>
      </c>
      <c r="I81" s="325"/>
      <c r="J81" s="219"/>
      <c r="K81" s="213"/>
    </row>
    <row r="82" spans="1:11" ht="96" customHeight="1" x14ac:dyDescent="0.35">
      <c r="A82" s="299"/>
      <c r="B82" s="299"/>
      <c r="C82" s="178" t="s">
        <v>79</v>
      </c>
      <c r="D82" s="170"/>
      <c r="E82" s="170"/>
      <c r="F82" s="170"/>
      <c r="G82" s="170"/>
      <c r="H82" s="217">
        <v>3</v>
      </c>
      <c r="I82" s="218" t="s">
        <v>271</v>
      </c>
      <c r="J82" s="219"/>
      <c r="K82" s="213"/>
    </row>
    <row r="83" spans="1:11" ht="13.25" customHeight="1" x14ac:dyDescent="0.35">
      <c r="A83" s="299">
        <v>5.2</v>
      </c>
      <c r="B83" s="300" t="s">
        <v>541</v>
      </c>
      <c r="C83" s="220"/>
      <c r="D83" s="174"/>
      <c r="E83" s="174"/>
      <c r="F83" s="174"/>
      <c r="G83" s="174"/>
      <c r="H83" s="174"/>
      <c r="I83" s="174"/>
      <c r="J83" s="221"/>
      <c r="K83" s="213">
        <f>SUM(H84:H86)/3</f>
        <v>3.3333333333333335</v>
      </c>
    </row>
    <row r="84" spans="1:11" ht="66" customHeight="1" x14ac:dyDescent="0.35">
      <c r="A84" s="299"/>
      <c r="B84" s="299"/>
      <c r="C84" s="161" t="s">
        <v>539</v>
      </c>
      <c r="D84" s="163"/>
      <c r="E84" s="163"/>
      <c r="F84" s="163"/>
      <c r="G84" s="163"/>
      <c r="H84" s="210">
        <v>3</v>
      </c>
      <c r="I84" s="211" t="s">
        <v>272</v>
      </c>
      <c r="J84" s="219"/>
      <c r="K84" s="213"/>
    </row>
    <row r="85" spans="1:11" ht="119" customHeight="1" x14ac:dyDescent="0.35">
      <c r="A85" s="299"/>
      <c r="B85" s="299"/>
      <c r="C85" s="165" t="s">
        <v>540</v>
      </c>
      <c r="D85" s="167"/>
      <c r="E85" s="167"/>
      <c r="F85" s="167"/>
      <c r="G85" s="167"/>
      <c r="H85" s="214">
        <v>3</v>
      </c>
      <c r="I85" s="215" t="s">
        <v>351</v>
      </c>
      <c r="J85" s="219"/>
      <c r="K85" s="213"/>
    </row>
    <row r="86" spans="1:11" ht="145.25" customHeight="1" x14ac:dyDescent="0.35">
      <c r="A86" s="299"/>
      <c r="B86" s="299"/>
      <c r="C86" s="178" t="s">
        <v>542</v>
      </c>
      <c r="D86" s="170"/>
      <c r="E86" s="170"/>
      <c r="F86" s="170"/>
      <c r="G86" s="170"/>
      <c r="H86" s="217">
        <v>4</v>
      </c>
      <c r="I86" s="218" t="s">
        <v>352</v>
      </c>
      <c r="J86" s="216"/>
      <c r="K86" s="213"/>
    </row>
    <row r="87" spans="1:11" ht="13.25" customHeight="1" x14ac:dyDescent="0.35">
      <c r="A87" s="299">
        <v>5.3</v>
      </c>
      <c r="B87" s="300" t="s">
        <v>80</v>
      </c>
      <c r="C87" s="220"/>
      <c r="D87" s="174"/>
      <c r="E87" s="174"/>
      <c r="F87" s="174"/>
      <c r="G87" s="174"/>
      <c r="H87" s="174"/>
      <c r="I87" s="174"/>
      <c r="J87" s="234"/>
      <c r="K87" s="213">
        <f>H88</f>
        <v>3</v>
      </c>
    </row>
    <row r="88" spans="1:11" ht="105.65" customHeight="1" x14ac:dyDescent="0.35">
      <c r="A88" s="299"/>
      <c r="B88" s="299"/>
      <c r="C88" s="161" t="s">
        <v>274</v>
      </c>
      <c r="D88" s="163"/>
      <c r="E88" s="163"/>
      <c r="F88" s="163"/>
      <c r="G88" s="163"/>
      <c r="H88" s="210">
        <v>3</v>
      </c>
      <c r="I88" s="211" t="s">
        <v>273</v>
      </c>
      <c r="J88" s="219"/>
      <c r="K88" s="213"/>
    </row>
  </sheetData>
  <mergeCells count="61">
    <mergeCell ref="B2:C2"/>
    <mergeCell ref="A3:G3"/>
    <mergeCell ref="H3:J3"/>
    <mergeCell ref="A5:A8"/>
    <mergeCell ref="B5:B8"/>
    <mergeCell ref="H21:J21"/>
    <mergeCell ref="A23:A24"/>
    <mergeCell ref="B23:B24"/>
    <mergeCell ref="A9:A14"/>
    <mergeCell ref="B9:B14"/>
    <mergeCell ref="A15:A17"/>
    <mergeCell ref="B15:B17"/>
    <mergeCell ref="I23:I24"/>
    <mergeCell ref="A25:A32"/>
    <mergeCell ref="B25:B32"/>
    <mergeCell ref="A33:A35"/>
    <mergeCell ref="B33:B35"/>
    <mergeCell ref="A18:A20"/>
    <mergeCell ref="B18:B20"/>
    <mergeCell ref="A21:G21"/>
    <mergeCell ref="C23:C24"/>
    <mergeCell ref="A36:A38"/>
    <mergeCell ref="B36:B38"/>
    <mergeCell ref="A39:G39"/>
    <mergeCell ref="H39:J39"/>
    <mergeCell ref="A41:A42"/>
    <mergeCell ref="B41:B42"/>
    <mergeCell ref="C41:C42"/>
    <mergeCell ref="I41:I42"/>
    <mergeCell ref="A47:A51"/>
    <mergeCell ref="B47:B51"/>
    <mergeCell ref="A52:A58"/>
    <mergeCell ref="B52:B58"/>
    <mergeCell ref="A43:A44"/>
    <mergeCell ref="B43:B44"/>
    <mergeCell ref="A45:A46"/>
    <mergeCell ref="B45:B46"/>
    <mergeCell ref="A59:G59"/>
    <mergeCell ref="H59:J59"/>
    <mergeCell ref="A61:A64"/>
    <mergeCell ref="B61:B64"/>
    <mergeCell ref="A65:A67"/>
    <mergeCell ref="B65:B67"/>
    <mergeCell ref="C61:C62"/>
    <mergeCell ref="I61:I62"/>
    <mergeCell ref="H78:J78"/>
    <mergeCell ref="A80:A82"/>
    <mergeCell ref="B80:B82"/>
    <mergeCell ref="A68:A69"/>
    <mergeCell ref="B68:B69"/>
    <mergeCell ref="A70:A74"/>
    <mergeCell ref="B70:B74"/>
    <mergeCell ref="I80:I81"/>
    <mergeCell ref="A83:A86"/>
    <mergeCell ref="B83:B86"/>
    <mergeCell ref="A87:A88"/>
    <mergeCell ref="B87:B88"/>
    <mergeCell ref="A75:A77"/>
    <mergeCell ref="B75:B77"/>
    <mergeCell ref="A78:G78"/>
    <mergeCell ref="C80:C81"/>
  </mergeCells>
  <conditionalFormatting sqref="H5 H8 H11:H14 H16:H17 H19">
    <cfRule type="cellIs" dxfId="3" priority="53" operator="greaterThanOrEqual">
      <formula>#REF!</formula>
    </cfRule>
  </conditionalFormatting>
  <conditionalFormatting sqref="H6:H7 H10 H20 H62:H64 H76:H77 H86">
    <cfRule type="cellIs" dxfId="2" priority="1" operator="greaterThanOrEqual">
      <formula>4.000001</formula>
    </cfRule>
  </conditionalFormatting>
  <conditionalFormatting sqref="H24 H26:H32 H34:H35 H37:H38 H44 H46 H48:H51 H53:H58 H66:H67 H69 H71:H74 H81:H82 H84:H85 H88">
    <cfRule type="cellIs" dxfId="1" priority="2" operator="greaterThanOrEqual">
      <formula>#REF!</formula>
    </cfRule>
  </conditionalFormatting>
  <conditionalFormatting sqref="H42">
    <cfRule type="cellIs" dxfId="0" priority="58" operator="greaterThanOrEqual">
      <formula>#REF!</formula>
    </cfRule>
  </conditionalFormatting>
  <pageMargins left="0.75" right="0.75" top="1" bottom="1" header="0.5" footer="0.5"/>
  <pageSetup paperSize="9" orientation="portrait" horizontalDpi="4294967292" verticalDpi="4294967292"/>
  <headerFooter>
    <oddFooter>&amp;L_x000D_&amp;1#&amp;"Calibri"&amp;10&amp;K000000 Internal</oddFooter>
  </headerFooter>
  <drawing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f0e0d46-bfc3-4fcf-89a2-869473193083">
      <Terms xmlns="http://schemas.microsoft.com/office/infopath/2007/PartnerControls"/>
    </lcf76f155ced4ddcb4097134ff3c332f>
    <TaxCatchAll xmlns="2022f264-a01a-479c-9a1f-db50914a676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041CBEE5444AC4294686EA8E7761EF7" ma:contentTypeVersion="14" ma:contentTypeDescription="Create a new document." ma:contentTypeScope="" ma:versionID="604a6a96af103908af6777cdd2526e0d">
  <xsd:schema xmlns:xsd="http://www.w3.org/2001/XMLSchema" xmlns:xs="http://www.w3.org/2001/XMLSchema" xmlns:p="http://schemas.microsoft.com/office/2006/metadata/properties" xmlns:ns2="1f0e0d46-bfc3-4fcf-89a2-869473193083" xmlns:ns3="2022f264-a01a-479c-9a1f-db50914a6761" targetNamespace="http://schemas.microsoft.com/office/2006/metadata/properties" ma:root="true" ma:fieldsID="c2e176ba61fa24234a2357b9a6519e7d" ns2:_="" ns3:_="">
    <xsd:import namespace="1f0e0d46-bfc3-4fcf-89a2-869473193083"/>
    <xsd:import namespace="2022f264-a01a-479c-9a1f-db50914a676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0e0d46-bfc3-4fcf-89a2-8694731930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14f832c-f6f1-485d-8901-6765a4832c5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2f264-a01a-479c-9a1f-db50914a676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b4525b-e024-493e-b786-78cbbff08576}" ma:internalName="TaxCatchAll" ma:showField="CatchAllData" ma:web="2022f264-a01a-479c-9a1f-db50914a676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530B0A-B5D3-46A4-99CE-76299C6BA7E0}">
  <ds:schemaRefs>
    <ds:schemaRef ds:uri="http://schemas.microsoft.com/office/2006/metadata/properties"/>
    <ds:schemaRef ds:uri="http://schemas.microsoft.com/office/infopath/2007/PartnerControls"/>
    <ds:schemaRef ds:uri="1f0e0d46-bfc3-4fcf-89a2-869473193083"/>
    <ds:schemaRef ds:uri="2022f264-a01a-479c-9a1f-db50914a6761"/>
  </ds:schemaRefs>
</ds:datastoreItem>
</file>

<file path=customXml/itemProps2.xml><?xml version="1.0" encoding="utf-8"?>
<ds:datastoreItem xmlns:ds="http://schemas.openxmlformats.org/officeDocument/2006/customXml" ds:itemID="{F55210E4-3FA9-4336-9149-887ED9811C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0e0d46-bfc3-4fcf-89a2-869473193083"/>
    <ds:schemaRef ds:uri="2022f264-a01a-479c-9a1f-db50914a67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EA84362-F86C-4677-A0D6-B8807F64E3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التعليمات</vt:lpstr>
      <vt:lpstr>أداة التقييم الذاتيّ</vt:lpstr>
      <vt:lpstr>العرض المرئي </vt:lpstr>
      <vt:lpstr>أمثلة على الأدلة</vt:lpstr>
      <vt:lpstr>أمثلة على الأجراءات</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Bilal Hussain SHAH</dc:creator>
  <cp:keywords/>
  <dc:description/>
  <cp:lastModifiedBy>Aisha Yusuf</cp:lastModifiedBy>
  <cp:revision/>
  <dcterms:created xsi:type="dcterms:W3CDTF">2019-08-25T13:32:32Z</dcterms:created>
  <dcterms:modified xsi:type="dcterms:W3CDTF">2025-11-03T11:54:18Z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0x010100E041CBEE5444AC4294686EA8E7761EF7</vt:lpwstr>
  </property>
  <property fmtid="{D5CDD505-2E9C-101B-9397-08002B2CF9AE}" pid="3" name="MSIP_Label_6627b15a-80ec-4ef7-8353-f32e3c89bf3e_Enabled">
    <vt:lpwstr>true</vt:lpwstr>
  </property>
  <property fmtid="{D5CDD505-2E9C-101B-9397-08002B2CF9AE}" pid="4" name="MSIP_Label_6627b15a-80ec-4ef7-8353-f32e3c89bf3e_SetDate">
    <vt:lpwstr>2021-07-20T13:00:36Z</vt:lpwstr>
  </property>
  <property fmtid="{D5CDD505-2E9C-101B-9397-08002B2CF9AE}" pid="5" name="MSIP_Label_6627b15a-80ec-4ef7-8353-f32e3c89bf3e_Method">
    <vt:lpwstr>Privileged</vt:lpwstr>
  </property>
  <property fmtid="{D5CDD505-2E9C-101B-9397-08002B2CF9AE}" pid="6" name="MSIP_Label_6627b15a-80ec-4ef7-8353-f32e3c89bf3e_Name">
    <vt:lpwstr>IFRC Internal</vt:lpwstr>
  </property>
  <property fmtid="{D5CDD505-2E9C-101B-9397-08002B2CF9AE}" pid="7" name="MSIP_Label_6627b15a-80ec-4ef7-8353-f32e3c89bf3e_SiteId">
    <vt:lpwstr>a2b53be5-734e-4e6c-ab0d-d184f60fd917</vt:lpwstr>
  </property>
  <property fmtid="{D5CDD505-2E9C-101B-9397-08002B2CF9AE}" pid="8" name="MSIP_Label_6627b15a-80ec-4ef7-8353-f32e3c89bf3e_ActionId">
    <vt:lpwstr>760e2a28-54d3-4d49-b087-16349cb2533c</vt:lpwstr>
  </property>
  <property fmtid="{D5CDD505-2E9C-101B-9397-08002B2CF9AE}" pid="9" name="MSIP_Label_6627b15a-80ec-4ef7-8353-f32e3c89bf3e_ContentBits">
    <vt:lpwstr>2</vt:lpwstr>
  </property>
  <property fmtid="{D5CDD505-2E9C-101B-9397-08002B2CF9AE}" pid="10" name="MSIP_Label_caf3f7fd-5cd4-4287-9002-aceb9af13c42_Enabled">
    <vt:lpwstr>true</vt:lpwstr>
  </property>
  <property fmtid="{D5CDD505-2E9C-101B-9397-08002B2CF9AE}" pid="11" name="MSIP_Label_caf3f7fd-5cd4-4287-9002-aceb9af13c42_Name">
    <vt:lpwstr>Public</vt:lpwstr>
  </property>
  <property fmtid="{D5CDD505-2E9C-101B-9397-08002B2CF9AE}" pid="12" name="MSIP_Label_caf3f7fd-5cd4-4287-9002-aceb9af13c42_SetDate">
    <vt:lpwstr>2021-02-26T15:16:16Z</vt:lpwstr>
  </property>
  <property fmtid="{D5CDD505-2E9C-101B-9397-08002B2CF9AE}" pid="13" name="MSIP_Label_caf3f7fd-5cd4-4287-9002-aceb9af13c42_ContentBits">
    <vt:lpwstr>2</vt:lpwstr>
  </property>
  <property fmtid="{D5CDD505-2E9C-101B-9397-08002B2CF9AE}" pid="14" name="MSIP_Label_caf3f7fd-5cd4-4287-9002-aceb9af13c42_ActionId">
    <vt:lpwstr>9170245a-902a-4ece-9ab4-534d7644364d</vt:lpwstr>
  </property>
  <property fmtid="{D5CDD505-2E9C-101B-9397-08002B2CF9AE}" pid="15" name="MSIP_Label_caf3f7fd-5cd4-4287-9002-aceb9af13c42_Method">
    <vt:lpwstr>Privileged</vt:lpwstr>
  </property>
  <property fmtid="{D5CDD505-2E9C-101B-9397-08002B2CF9AE}" pid="16" name="MSIP_Label_caf3f7fd-5cd4-4287-9002-aceb9af13c42_SiteId">
    <vt:lpwstr>a2b53be5-734e-4e6c-ab0d-d184f60fd917</vt:lpwstr>
  </property>
  <property fmtid="{D5CDD505-2E9C-101B-9397-08002B2CF9AE}" pid="17" name="MediaServiceImageTags">
    <vt:lpwstr/>
  </property>
</Properties>
</file>